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320" windowHeight="11535" tabRatio="669" activeTab="6"/>
  </bookViews>
  <sheets>
    <sheet name="Avaliación Competencias" sheetId="1" r:id="rId1"/>
    <sheet name="Alum1" sheetId="3" r:id="rId2"/>
    <sheet name="Alum2" sheetId="4" r:id="rId3"/>
    <sheet name="Alum3" sheetId="7" r:id="rId4"/>
    <sheet name="Alum4" sheetId="5" r:id="rId5"/>
    <sheet name="Alum5" sheetId="6" r:id="rId6"/>
    <sheet name="CompetenciasDepartamentos" sheetId="2" r:id="rId7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7" l="1"/>
  <c r="F50" i="7"/>
  <c r="D50" i="7"/>
  <c r="C50" i="7"/>
  <c r="B50" i="7"/>
  <c r="G48" i="7"/>
  <c r="F48" i="7"/>
  <c r="E48" i="7"/>
  <c r="E50" i="7" s="1"/>
  <c r="D48" i="7"/>
  <c r="C48" i="7"/>
  <c r="B48" i="7"/>
  <c r="G43" i="7"/>
  <c r="F43" i="7"/>
  <c r="D43" i="7"/>
  <c r="C43" i="7"/>
  <c r="B43" i="7"/>
  <c r="G41" i="7"/>
  <c r="F41" i="7"/>
  <c r="E41" i="7"/>
  <c r="D41" i="7"/>
  <c r="C41" i="7"/>
  <c r="B41" i="7"/>
  <c r="G36" i="7"/>
  <c r="F36" i="7"/>
  <c r="D36" i="7"/>
  <c r="C36" i="7"/>
  <c r="B36" i="7"/>
  <c r="G34" i="7"/>
  <c r="F34" i="7"/>
  <c r="E34" i="7"/>
  <c r="D34" i="7"/>
  <c r="C34" i="7"/>
  <c r="B34" i="7"/>
  <c r="G29" i="7"/>
  <c r="F29" i="7"/>
  <c r="D29" i="7"/>
  <c r="C29" i="7"/>
  <c r="B29" i="7"/>
  <c r="G27" i="7"/>
  <c r="F27" i="7"/>
  <c r="E27" i="7"/>
  <c r="D27" i="7"/>
  <c r="C27" i="7"/>
  <c r="B27" i="7"/>
  <c r="G22" i="7"/>
  <c r="F22" i="7"/>
  <c r="D22" i="7"/>
  <c r="C22" i="7"/>
  <c r="B22" i="7"/>
  <c r="G20" i="7"/>
  <c r="F20" i="7"/>
  <c r="E20" i="7"/>
  <c r="D20" i="7"/>
  <c r="C20" i="7"/>
  <c r="B20" i="7"/>
  <c r="G15" i="7"/>
  <c r="F15" i="7"/>
  <c r="D15" i="7"/>
  <c r="C15" i="7"/>
  <c r="B15" i="7"/>
  <c r="G13" i="7"/>
  <c r="F13" i="7"/>
  <c r="E13" i="7"/>
  <c r="D13" i="7"/>
  <c r="C13" i="7"/>
  <c r="B13" i="7"/>
  <c r="G8" i="7"/>
  <c r="F8" i="7"/>
  <c r="D8" i="7"/>
  <c r="C8" i="7"/>
  <c r="B8" i="7"/>
  <c r="G6" i="7"/>
  <c r="F6" i="7"/>
  <c r="E6" i="7"/>
  <c r="D6" i="7"/>
  <c r="C6" i="7"/>
  <c r="B6" i="7"/>
  <c r="G2" i="7"/>
  <c r="F2" i="7"/>
  <c r="E2" i="7"/>
  <c r="E43" i="7" s="1"/>
  <c r="D2" i="7"/>
  <c r="C2" i="7"/>
  <c r="B2" i="7"/>
  <c r="H2" i="7" s="1"/>
  <c r="G48" i="6"/>
  <c r="F48" i="6"/>
  <c r="F50" i="6" s="1"/>
  <c r="E48" i="6"/>
  <c r="E50" i="6" s="1"/>
  <c r="D48" i="6"/>
  <c r="C48" i="6"/>
  <c r="B48" i="6"/>
  <c r="B50" i="6" s="1"/>
  <c r="G41" i="6"/>
  <c r="F41" i="6"/>
  <c r="F43" i="6" s="1"/>
  <c r="E41" i="6"/>
  <c r="E43" i="6" s="1"/>
  <c r="D41" i="6"/>
  <c r="C41" i="6"/>
  <c r="B41" i="6"/>
  <c r="B43" i="6" s="1"/>
  <c r="G34" i="6"/>
  <c r="F34" i="6"/>
  <c r="F36" i="6" s="1"/>
  <c r="E34" i="6"/>
  <c r="E36" i="6" s="1"/>
  <c r="D34" i="6"/>
  <c r="C34" i="6"/>
  <c r="B34" i="6"/>
  <c r="B36" i="6" s="1"/>
  <c r="G27" i="6"/>
  <c r="F27" i="6"/>
  <c r="F29" i="6" s="1"/>
  <c r="E27" i="6"/>
  <c r="E29" i="6" s="1"/>
  <c r="D27" i="6"/>
  <c r="C27" i="6"/>
  <c r="B27" i="6"/>
  <c r="B29" i="6" s="1"/>
  <c r="G20" i="6"/>
  <c r="F20" i="6"/>
  <c r="F22" i="6" s="1"/>
  <c r="E20" i="6"/>
  <c r="E22" i="6" s="1"/>
  <c r="D20" i="6"/>
  <c r="C20" i="6"/>
  <c r="B20" i="6"/>
  <c r="B22" i="6" s="1"/>
  <c r="G13" i="6"/>
  <c r="F13" i="6"/>
  <c r="F15" i="6" s="1"/>
  <c r="E13" i="6"/>
  <c r="E15" i="6" s="1"/>
  <c r="D13" i="6"/>
  <c r="C13" i="6"/>
  <c r="B13" i="6"/>
  <c r="B15" i="6" s="1"/>
  <c r="G6" i="6"/>
  <c r="F6" i="6"/>
  <c r="F8" i="6" s="1"/>
  <c r="E6" i="6"/>
  <c r="E8" i="6" s="1"/>
  <c r="D6" i="6"/>
  <c r="D8" i="6" s="1"/>
  <c r="C6" i="6"/>
  <c r="B6" i="6"/>
  <c r="B8" i="6" s="1"/>
  <c r="G2" i="6"/>
  <c r="G50" i="6" s="1"/>
  <c r="F2" i="6"/>
  <c r="E2" i="6"/>
  <c r="D2" i="6"/>
  <c r="D50" i="6" s="1"/>
  <c r="C2" i="6"/>
  <c r="C50" i="6" s="1"/>
  <c r="B2" i="6"/>
  <c r="G48" i="5"/>
  <c r="G50" i="5" s="1"/>
  <c r="F48" i="5"/>
  <c r="F50" i="5" s="1"/>
  <c r="E48" i="5"/>
  <c r="D48" i="5"/>
  <c r="D50" i="5" s="1"/>
  <c r="C48" i="5"/>
  <c r="C50" i="5" s="1"/>
  <c r="B48" i="5"/>
  <c r="B50" i="5" s="1"/>
  <c r="G41" i="5"/>
  <c r="G43" i="5" s="1"/>
  <c r="F41" i="5"/>
  <c r="F43" i="5" s="1"/>
  <c r="E41" i="5"/>
  <c r="D41" i="5"/>
  <c r="D43" i="5" s="1"/>
  <c r="C41" i="5"/>
  <c r="C43" i="5" s="1"/>
  <c r="B41" i="5"/>
  <c r="B43" i="5" s="1"/>
  <c r="G34" i="5"/>
  <c r="G36" i="5" s="1"/>
  <c r="F34" i="5"/>
  <c r="F36" i="5" s="1"/>
  <c r="E34" i="5"/>
  <c r="E36" i="5" s="1"/>
  <c r="D34" i="5"/>
  <c r="D36" i="5" s="1"/>
  <c r="C34" i="5"/>
  <c r="C36" i="5" s="1"/>
  <c r="B34" i="5"/>
  <c r="B36" i="5" s="1"/>
  <c r="G27" i="5"/>
  <c r="G29" i="5" s="1"/>
  <c r="F27" i="5"/>
  <c r="F29" i="5" s="1"/>
  <c r="E27" i="5"/>
  <c r="E29" i="5" s="1"/>
  <c r="D27" i="5"/>
  <c r="D29" i="5" s="1"/>
  <c r="C27" i="5"/>
  <c r="C29" i="5" s="1"/>
  <c r="B27" i="5"/>
  <c r="B29" i="5" s="1"/>
  <c r="G20" i="5"/>
  <c r="G22" i="5" s="1"/>
  <c r="F20" i="5"/>
  <c r="F22" i="5" s="1"/>
  <c r="E20" i="5"/>
  <c r="E22" i="5" s="1"/>
  <c r="D20" i="5"/>
  <c r="D22" i="5" s="1"/>
  <c r="C20" i="5"/>
  <c r="C22" i="5" s="1"/>
  <c r="B20" i="5"/>
  <c r="B22" i="5" s="1"/>
  <c r="G13" i="5"/>
  <c r="G15" i="5" s="1"/>
  <c r="F13" i="5"/>
  <c r="F15" i="5" s="1"/>
  <c r="E13" i="5"/>
  <c r="E15" i="5" s="1"/>
  <c r="D13" i="5"/>
  <c r="D15" i="5" s="1"/>
  <c r="C13" i="5"/>
  <c r="C15" i="5" s="1"/>
  <c r="B13" i="5"/>
  <c r="B15" i="5" s="1"/>
  <c r="G6" i="5"/>
  <c r="G8" i="5" s="1"/>
  <c r="F6" i="5"/>
  <c r="F8" i="5" s="1"/>
  <c r="E6" i="5"/>
  <c r="E8" i="5" s="1"/>
  <c r="D6" i="5"/>
  <c r="D8" i="5" s="1"/>
  <c r="C6" i="5"/>
  <c r="C8" i="5" s="1"/>
  <c r="B6" i="5"/>
  <c r="B8" i="5" s="1"/>
  <c r="G2" i="5"/>
  <c r="F2" i="5"/>
  <c r="E2" i="5"/>
  <c r="E50" i="5" s="1"/>
  <c r="D2" i="5"/>
  <c r="C2" i="5"/>
  <c r="B2" i="5"/>
  <c r="H2" i="5" s="1"/>
  <c r="G48" i="4"/>
  <c r="G50" i="4" s="1"/>
  <c r="F48" i="4"/>
  <c r="F50" i="4" s="1"/>
  <c r="E48" i="4"/>
  <c r="D48" i="4"/>
  <c r="C48" i="4"/>
  <c r="C50" i="4" s="1"/>
  <c r="B48" i="4"/>
  <c r="B50" i="4" s="1"/>
  <c r="G41" i="4"/>
  <c r="G43" i="4" s="1"/>
  <c r="F41" i="4"/>
  <c r="F43" i="4" s="1"/>
  <c r="E41" i="4"/>
  <c r="E43" i="4" s="1"/>
  <c r="D41" i="4"/>
  <c r="D43" i="4" s="1"/>
  <c r="C41" i="4"/>
  <c r="C43" i="4" s="1"/>
  <c r="B41" i="4"/>
  <c r="B43" i="4" s="1"/>
  <c r="G34" i="4"/>
  <c r="G36" i="4" s="1"/>
  <c r="F34" i="4"/>
  <c r="F36" i="4" s="1"/>
  <c r="E34" i="4"/>
  <c r="E36" i="4" s="1"/>
  <c r="D34" i="4"/>
  <c r="D36" i="4" s="1"/>
  <c r="C34" i="4"/>
  <c r="C36" i="4" s="1"/>
  <c r="B34" i="4"/>
  <c r="B36" i="4" s="1"/>
  <c r="G27" i="4"/>
  <c r="G29" i="4" s="1"/>
  <c r="F27" i="4"/>
  <c r="F29" i="4" s="1"/>
  <c r="E27" i="4"/>
  <c r="E29" i="4" s="1"/>
  <c r="D27" i="4"/>
  <c r="D29" i="4" s="1"/>
  <c r="C27" i="4"/>
  <c r="C29" i="4" s="1"/>
  <c r="B27" i="4"/>
  <c r="B29" i="4" s="1"/>
  <c r="G20" i="4"/>
  <c r="G22" i="4" s="1"/>
  <c r="F20" i="4"/>
  <c r="F22" i="4" s="1"/>
  <c r="E20" i="4"/>
  <c r="E22" i="4" s="1"/>
  <c r="D20" i="4"/>
  <c r="D22" i="4" s="1"/>
  <c r="C20" i="4"/>
  <c r="C22" i="4" s="1"/>
  <c r="B20" i="4"/>
  <c r="B22" i="4" s="1"/>
  <c r="G13" i="4"/>
  <c r="G15" i="4" s="1"/>
  <c r="F13" i="4"/>
  <c r="F15" i="4" s="1"/>
  <c r="E13" i="4"/>
  <c r="E15" i="4" s="1"/>
  <c r="D13" i="4"/>
  <c r="D15" i="4" s="1"/>
  <c r="C13" i="4"/>
  <c r="C15" i="4" s="1"/>
  <c r="B13" i="4"/>
  <c r="B15" i="4" s="1"/>
  <c r="G6" i="4"/>
  <c r="G8" i="4" s="1"/>
  <c r="F6" i="4"/>
  <c r="F8" i="4" s="1"/>
  <c r="E6" i="4"/>
  <c r="E8" i="4" s="1"/>
  <c r="D6" i="4"/>
  <c r="D8" i="4" s="1"/>
  <c r="C6" i="4"/>
  <c r="C8" i="4" s="1"/>
  <c r="B6" i="4"/>
  <c r="B8" i="4" s="1"/>
  <c r="G2" i="4"/>
  <c r="F2" i="4"/>
  <c r="E2" i="4"/>
  <c r="D2" i="4"/>
  <c r="C2" i="4"/>
  <c r="B2" i="4"/>
  <c r="H2" i="4" s="1"/>
  <c r="G48" i="3"/>
  <c r="G50" i="3" s="1"/>
  <c r="F48" i="3"/>
  <c r="F50" i="3" s="1"/>
  <c r="E48" i="3"/>
  <c r="E50" i="3" s="1"/>
  <c r="D48" i="3"/>
  <c r="C48" i="3"/>
  <c r="C50" i="3" s="1"/>
  <c r="B48" i="3"/>
  <c r="B50" i="3" s="1"/>
  <c r="G41" i="3"/>
  <c r="G43" i="3" s="1"/>
  <c r="F41" i="3"/>
  <c r="F43" i="3" s="1"/>
  <c r="E41" i="3"/>
  <c r="E43" i="3" s="1"/>
  <c r="D41" i="3"/>
  <c r="C41" i="3"/>
  <c r="C43" i="3" s="1"/>
  <c r="B41" i="3"/>
  <c r="B43" i="3" s="1"/>
  <c r="G34" i="3"/>
  <c r="G36" i="3" s="1"/>
  <c r="F34" i="3"/>
  <c r="F36" i="3" s="1"/>
  <c r="E34" i="3"/>
  <c r="E36" i="3" s="1"/>
  <c r="D34" i="3"/>
  <c r="C34" i="3"/>
  <c r="C36" i="3" s="1"/>
  <c r="B34" i="3"/>
  <c r="B36" i="3" s="1"/>
  <c r="G27" i="3"/>
  <c r="G29" i="3" s="1"/>
  <c r="F27" i="3"/>
  <c r="F29" i="3" s="1"/>
  <c r="E27" i="3"/>
  <c r="E29" i="3" s="1"/>
  <c r="D27" i="3"/>
  <c r="D29" i="3" s="1"/>
  <c r="C27" i="3"/>
  <c r="C29" i="3" s="1"/>
  <c r="B27" i="3"/>
  <c r="B29" i="3" s="1"/>
  <c r="G20" i="3"/>
  <c r="G22" i="3" s="1"/>
  <c r="F20" i="3"/>
  <c r="F22" i="3" s="1"/>
  <c r="E20" i="3"/>
  <c r="E22" i="3" s="1"/>
  <c r="D20" i="3"/>
  <c r="D22" i="3" s="1"/>
  <c r="C20" i="3"/>
  <c r="C22" i="3" s="1"/>
  <c r="B20" i="3"/>
  <c r="B22" i="3" s="1"/>
  <c r="G13" i="3"/>
  <c r="G15" i="3" s="1"/>
  <c r="F13" i="3"/>
  <c r="F15" i="3" s="1"/>
  <c r="E13" i="3"/>
  <c r="E15" i="3" s="1"/>
  <c r="D13" i="3"/>
  <c r="D15" i="3" s="1"/>
  <c r="C13" i="3"/>
  <c r="C15" i="3" s="1"/>
  <c r="B13" i="3"/>
  <c r="B15" i="3" s="1"/>
  <c r="G6" i="3"/>
  <c r="G8" i="3" s="1"/>
  <c r="F6" i="3"/>
  <c r="F8" i="3" s="1"/>
  <c r="E6" i="3"/>
  <c r="E8" i="3" s="1"/>
  <c r="D6" i="3"/>
  <c r="D8" i="3" s="1"/>
  <c r="C6" i="3"/>
  <c r="C8" i="3" s="1"/>
  <c r="B6" i="3"/>
  <c r="B8" i="3" s="1"/>
  <c r="G2" i="3"/>
  <c r="F2" i="3"/>
  <c r="E2" i="3"/>
  <c r="D2" i="3"/>
  <c r="D50" i="3" s="1"/>
  <c r="C2" i="3"/>
  <c r="B2" i="3"/>
  <c r="H2" i="3" s="1"/>
  <c r="H15" i="3" l="1"/>
  <c r="H29" i="3"/>
  <c r="H15" i="4"/>
  <c r="B12" i="4" s="1"/>
  <c r="H29" i="4"/>
  <c r="H43" i="4"/>
  <c r="H29" i="5"/>
  <c r="H43" i="5"/>
  <c r="G40" i="5" s="1"/>
  <c r="H50" i="3"/>
  <c r="D47" i="3" s="1"/>
  <c r="H8" i="4"/>
  <c r="H8" i="5"/>
  <c r="H22" i="5"/>
  <c r="B19" i="5" s="1"/>
  <c r="H36" i="5"/>
  <c r="H50" i="5"/>
  <c r="D36" i="3"/>
  <c r="H36" i="3" s="1"/>
  <c r="D43" i="3"/>
  <c r="H43" i="3" s="1"/>
  <c r="D53" i="4"/>
  <c r="H2" i="6"/>
  <c r="B53" i="7"/>
  <c r="F53" i="7"/>
  <c r="E53" i="4"/>
  <c r="E43" i="5"/>
  <c r="C8" i="6"/>
  <c r="H8" i="6" s="1"/>
  <c r="G8" i="6"/>
  <c r="C15" i="6"/>
  <c r="H15" i="6" s="1"/>
  <c r="G15" i="6"/>
  <c r="C22" i="6"/>
  <c r="G22" i="6"/>
  <c r="C29" i="6"/>
  <c r="H29" i="6" s="1"/>
  <c r="G29" i="6"/>
  <c r="C36" i="6"/>
  <c r="H36" i="6" s="1"/>
  <c r="G36" i="6"/>
  <c r="C43" i="6"/>
  <c r="G43" i="6"/>
  <c r="E8" i="7"/>
  <c r="E15" i="7"/>
  <c r="H15" i="7" s="1"/>
  <c r="E22" i="7"/>
  <c r="E29" i="7"/>
  <c r="E36" i="7"/>
  <c r="H36" i="7" s="1"/>
  <c r="C53" i="7"/>
  <c r="G53" i="7"/>
  <c r="B53" i="4"/>
  <c r="F53" i="4"/>
  <c r="D50" i="4"/>
  <c r="H50" i="4" s="1"/>
  <c r="D15" i="6"/>
  <c r="D22" i="6"/>
  <c r="D29" i="6"/>
  <c r="D36" i="6"/>
  <c r="D43" i="6"/>
  <c r="H22" i="7"/>
  <c r="F19" i="7" s="1"/>
  <c r="H29" i="7"/>
  <c r="H43" i="7"/>
  <c r="D53" i="7"/>
  <c r="H50" i="7"/>
  <c r="C53" i="4"/>
  <c r="G53" i="4"/>
  <c r="E50" i="4"/>
  <c r="E53" i="7"/>
  <c r="H43" i="6"/>
  <c r="H22" i="6"/>
  <c r="F19" i="6" s="1"/>
  <c r="H50" i="6"/>
  <c r="D47" i="6" s="1"/>
  <c r="H36" i="4"/>
  <c r="H15" i="5"/>
  <c r="E12" i="5" s="1"/>
  <c r="H8" i="7"/>
  <c r="G5" i="7" s="1"/>
  <c r="C19" i="7"/>
  <c r="F26" i="7"/>
  <c r="D26" i="7"/>
  <c r="B26" i="7"/>
  <c r="G26" i="7"/>
  <c r="E26" i="7"/>
  <c r="C26" i="7"/>
  <c r="F40" i="7"/>
  <c r="D40" i="7"/>
  <c r="B40" i="7"/>
  <c r="G40" i="7"/>
  <c r="E40" i="7"/>
  <c r="C40" i="7"/>
  <c r="G47" i="7"/>
  <c r="E47" i="7"/>
  <c r="C47" i="7"/>
  <c r="F47" i="7"/>
  <c r="D47" i="7"/>
  <c r="B47" i="7"/>
  <c r="H22" i="4"/>
  <c r="G19" i="4" s="1"/>
  <c r="H22" i="3"/>
  <c r="H8" i="3"/>
  <c r="F5" i="3" s="1"/>
  <c r="G19" i="6"/>
  <c r="G40" i="6"/>
  <c r="E40" i="6"/>
  <c r="C40" i="6"/>
  <c r="F40" i="6"/>
  <c r="D40" i="6"/>
  <c r="B40" i="6"/>
  <c r="F47" i="6"/>
  <c r="E47" i="6"/>
  <c r="F5" i="5"/>
  <c r="D5" i="5"/>
  <c r="B5" i="5"/>
  <c r="G5" i="5"/>
  <c r="E5" i="5"/>
  <c r="C5" i="5"/>
  <c r="G12" i="5"/>
  <c r="D12" i="5"/>
  <c r="D19" i="5"/>
  <c r="C19" i="5"/>
  <c r="G26" i="5"/>
  <c r="E26" i="5"/>
  <c r="C26" i="5"/>
  <c r="F26" i="5"/>
  <c r="D26" i="5"/>
  <c r="B26" i="5"/>
  <c r="F33" i="5"/>
  <c r="D33" i="5"/>
  <c r="B33" i="5"/>
  <c r="G33" i="5"/>
  <c r="E33" i="5"/>
  <c r="C33" i="5"/>
  <c r="F40" i="5"/>
  <c r="F47" i="5"/>
  <c r="D47" i="5"/>
  <c r="B47" i="5"/>
  <c r="G47" i="5"/>
  <c r="E47" i="5"/>
  <c r="C47" i="5"/>
  <c r="G5" i="4"/>
  <c r="E5" i="4"/>
  <c r="C5" i="4"/>
  <c r="F5" i="4"/>
  <c r="D5" i="4"/>
  <c r="B5" i="4"/>
  <c r="D12" i="4"/>
  <c r="C12" i="4"/>
  <c r="F26" i="4"/>
  <c r="D26" i="4"/>
  <c r="B26" i="4"/>
  <c r="G26" i="4"/>
  <c r="E26" i="4"/>
  <c r="C26" i="4"/>
  <c r="G33" i="4"/>
  <c r="E33" i="4"/>
  <c r="C33" i="4"/>
  <c r="F33" i="4"/>
  <c r="D33" i="4"/>
  <c r="B33" i="4"/>
  <c r="F40" i="4"/>
  <c r="D40" i="4"/>
  <c r="B40" i="4"/>
  <c r="G40" i="4"/>
  <c r="E40" i="4"/>
  <c r="C40" i="4"/>
  <c r="G5" i="3"/>
  <c r="G12" i="3"/>
  <c r="E12" i="3"/>
  <c r="C12" i="3"/>
  <c r="F12" i="3"/>
  <c r="D12" i="3"/>
  <c r="B12" i="3"/>
  <c r="F19" i="3"/>
  <c r="D19" i="3"/>
  <c r="B19" i="3"/>
  <c r="G19" i="3"/>
  <c r="E19" i="3"/>
  <c r="C19" i="3"/>
  <c r="G26" i="3"/>
  <c r="E26" i="3"/>
  <c r="C26" i="3"/>
  <c r="F26" i="3"/>
  <c r="D26" i="3"/>
  <c r="B26" i="3"/>
  <c r="F47" i="3"/>
  <c r="G47" i="3"/>
  <c r="E47" i="3"/>
  <c r="B13" i="1"/>
  <c r="C13" i="1"/>
  <c r="D13" i="1"/>
  <c r="E13" i="1"/>
  <c r="F13" i="1"/>
  <c r="G13" i="1"/>
  <c r="D12" i="7" l="1"/>
  <c r="C12" i="7"/>
  <c r="B12" i="7"/>
  <c r="H14" i="7" s="1"/>
  <c r="F12" i="7"/>
  <c r="E12" i="7"/>
  <c r="G12" i="7"/>
  <c r="F26" i="6"/>
  <c r="G26" i="6"/>
  <c r="D26" i="6"/>
  <c r="E26" i="6"/>
  <c r="B26" i="6"/>
  <c r="H26" i="6" s="1"/>
  <c r="C26" i="6"/>
  <c r="G12" i="6"/>
  <c r="D12" i="6"/>
  <c r="E12" i="6"/>
  <c r="H12" i="6" s="1"/>
  <c r="B12" i="6"/>
  <c r="F12" i="6"/>
  <c r="C12" i="6"/>
  <c r="E47" i="4"/>
  <c r="B47" i="4"/>
  <c r="G47" i="4"/>
  <c r="C47" i="4"/>
  <c r="F47" i="4"/>
  <c r="D47" i="4"/>
  <c r="C40" i="3"/>
  <c r="F40" i="3"/>
  <c r="E40" i="3"/>
  <c r="G40" i="3"/>
  <c r="D40" i="3"/>
  <c r="B40" i="3"/>
  <c r="F33" i="7"/>
  <c r="G33" i="7"/>
  <c r="D33" i="7"/>
  <c r="E33" i="7"/>
  <c r="B33" i="7"/>
  <c r="H33" i="7" s="1"/>
  <c r="C33" i="7"/>
  <c r="F33" i="6"/>
  <c r="G33" i="6"/>
  <c r="D33" i="6"/>
  <c r="C33" i="6"/>
  <c r="B5" i="6"/>
  <c r="H7" i="6" s="1"/>
  <c r="D5" i="6"/>
  <c r="G5" i="6"/>
  <c r="C5" i="6"/>
  <c r="F5" i="6"/>
  <c r="E5" i="6"/>
  <c r="F33" i="3"/>
  <c r="E33" i="3"/>
  <c r="D33" i="3"/>
  <c r="H35" i="3" s="1"/>
  <c r="C33" i="3"/>
  <c r="G33" i="3"/>
  <c r="B33" i="3"/>
  <c r="B47" i="3"/>
  <c r="H49" i="3" s="1"/>
  <c r="E12" i="4"/>
  <c r="F12" i="4"/>
  <c r="H14" i="4" s="1"/>
  <c r="C40" i="5"/>
  <c r="E19" i="5"/>
  <c r="H21" i="5" s="1"/>
  <c r="F19" i="5"/>
  <c r="D19" i="6"/>
  <c r="B19" i="7"/>
  <c r="E19" i="7"/>
  <c r="H19" i="7" s="1"/>
  <c r="B5" i="7"/>
  <c r="C47" i="3"/>
  <c r="G12" i="4"/>
  <c r="B40" i="5"/>
  <c r="H40" i="5" s="1"/>
  <c r="E40" i="5"/>
  <c r="G19" i="5"/>
  <c r="D19" i="7"/>
  <c r="G19" i="7"/>
  <c r="F5" i="7"/>
  <c r="E19" i="4"/>
  <c r="D40" i="5"/>
  <c r="C19" i="6"/>
  <c r="H19" i="6" s="1"/>
  <c r="E5" i="7"/>
  <c r="E33" i="6"/>
  <c r="H35" i="6" s="1"/>
  <c r="B33" i="6"/>
  <c r="E19" i="6"/>
  <c r="H21" i="6" s="1"/>
  <c r="B19" i="6"/>
  <c r="B47" i="6"/>
  <c r="C47" i="6"/>
  <c r="G47" i="6"/>
  <c r="C12" i="5"/>
  <c r="B19" i="4"/>
  <c r="F19" i="4"/>
  <c r="B12" i="5"/>
  <c r="F12" i="5"/>
  <c r="D5" i="7"/>
  <c r="C5" i="7"/>
  <c r="H40" i="7"/>
  <c r="H42" i="7"/>
  <c r="H26" i="7"/>
  <c r="H28" i="7"/>
  <c r="H12" i="7"/>
  <c r="H49" i="7"/>
  <c r="H47" i="7"/>
  <c r="H35" i="7"/>
  <c r="H21" i="7"/>
  <c r="D19" i="4"/>
  <c r="C19" i="4"/>
  <c r="C5" i="3"/>
  <c r="D5" i="3"/>
  <c r="E5" i="3"/>
  <c r="B5" i="3"/>
  <c r="H42" i="6"/>
  <c r="H40" i="6"/>
  <c r="H28" i="6"/>
  <c r="H14" i="6"/>
  <c r="H33" i="6"/>
  <c r="H5" i="6"/>
  <c r="H42" i="5"/>
  <c r="H28" i="5"/>
  <c r="H26" i="5"/>
  <c r="H47" i="5"/>
  <c r="H49" i="5"/>
  <c r="H33" i="5"/>
  <c r="H35" i="5"/>
  <c r="H19" i="5"/>
  <c r="H5" i="5"/>
  <c r="H7" i="5"/>
  <c r="H40" i="4"/>
  <c r="H42" i="4"/>
  <c r="H26" i="4"/>
  <c r="H28" i="4"/>
  <c r="H12" i="4"/>
  <c r="H49" i="4"/>
  <c r="H47" i="4"/>
  <c r="H35" i="4"/>
  <c r="H33" i="4"/>
  <c r="H7" i="4"/>
  <c r="H5" i="4"/>
  <c r="H42" i="3"/>
  <c r="H40" i="3"/>
  <c r="H28" i="3"/>
  <c r="H26" i="3"/>
  <c r="H14" i="3"/>
  <c r="H12" i="3"/>
  <c r="H47" i="3"/>
  <c r="H33" i="3"/>
  <c r="H19" i="3"/>
  <c r="H21" i="3"/>
  <c r="H5" i="3"/>
  <c r="G2" i="1"/>
  <c r="G15" i="1" s="1"/>
  <c r="F2" i="1"/>
  <c r="F15" i="1" s="1"/>
  <c r="E2" i="1"/>
  <c r="E15" i="1" s="1"/>
  <c r="C2" i="1"/>
  <c r="C15" i="1" s="1"/>
  <c r="D2" i="1"/>
  <c r="D15" i="1" s="1"/>
  <c r="B2" i="1"/>
  <c r="B15" i="1" s="1"/>
  <c r="H7" i="7" l="1"/>
  <c r="H49" i="6"/>
  <c r="H7" i="3"/>
  <c r="H47" i="6"/>
  <c r="H14" i="5"/>
  <c r="H12" i="5"/>
  <c r="H21" i="4"/>
  <c r="H19" i="4"/>
  <c r="H5" i="7"/>
  <c r="H15" i="1"/>
  <c r="F12" i="1" l="1"/>
  <c r="D12" i="1"/>
  <c r="B12" i="1"/>
  <c r="G12" i="1"/>
  <c r="E12" i="1"/>
  <c r="C12" i="1"/>
  <c r="H12" i="1" l="1"/>
  <c r="H14" i="1"/>
  <c r="H2" i="1"/>
  <c r="G48" i="1" l="1"/>
  <c r="G50" i="1" s="1"/>
  <c r="F48" i="1"/>
  <c r="E48" i="1"/>
  <c r="E50" i="1" s="1"/>
  <c r="D48" i="1"/>
  <c r="C48" i="1"/>
  <c r="C50" i="1" s="1"/>
  <c r="B48" i="1"/>
  <c r="G41" i="1"/>
  <c r="G43" i="1" s="1"/>
  <c r="F41" i="1"/>
  <c r="F43" i="1" s="1"/>
  <c r="E41" i="1"/>
  <c r="E43" i="1" s="1"/>
  <c r="D41" i="1"/>
  <c r="D43" i="1" s="1"/>
  <c r="C41" i="1"/>
  <c r="C43" i="1" s="1"/>
  <c r="B41" i="1"/>
  <c r="B43" i="1" s="1"/>
  <c r="G34" i="1"/>
  <c r="G36" i="1" s="1"/>
  <c r="F34" i="1"/>
  <c r="F36" i="1" s="1"/>
  <c r="E34" i="1"/>
  <c r="E36" i="1" s="1"/>
  <c r="D34" i="1"/>
  <c r="D36" i="1" s="1"/>
  <c r="C34" i="1"/>
  <c r="C36" i="1" s="1"/>
  <c r="B34" i="1"/>
  <c r="B36" i="1" s="1"/>
  <c r="G27" i="1"/>
  <c r="G29" i="1" s="1"/>
  <c r="F27" i="1"/>
  <c r="F29" i="1" s="1"/>
  <c r="E27" i="1"/>
  <c r="E29" i="1" s="1"/>
  <c r="D27" i="1"/>
  <c r="D29" i="1" s="1"/>
  <c r="C27" i="1"/>
  <c r="C29" i="1" s="1"/>
  <c r="B27" i="1"/>
  <c r="B29" i="1" s="1"/>
  <c r="G20" i="1"/>
  <c r="G22" i="1" s="1"/>
  <c r="F20" i="1"/>
  <c r="F22" i="1" s="1"/>
  <c r="E20" i="1"/>
  <c r="E22" i="1" s="1"/>
  <c r="D20" i="1"/>
  <c r="D22" i="1" s="1"/>
  <c r="C20" i="1"/>
  <c r="C22" i="1" s="1"/>
  <c r="B20" i="1"/>
  <c r="B22" i="1" s="1"/>
  <c r="G6" i="1"/>
  <c r="G8" i="1" s="1"/>
  <c r="F6" i="1"/>
  <c r="F8" i="1" s="1"/>
  <c r="E6" i="1"/>
  <c r="E8" i="1" s="1"/>
  <c r="D6" i="1"/>
  <c r="D8" i="1" s="1"/>
  <c r="C6" i="1"/>
  <c r="C8" i="1" s="1"/>
  <c r="B6" i="1"/>
  <c r="I3" i="2"/>
  <c r="I4" i="2"/>
  <c r="I5" i="2"/>
  <c r="I6" i="2"/>
  <c r="I7" i="2"/>
  <c r="I2" i="2"/>
  <c r="B8" i="1" l="1"/>
  <c r="B50" i="1"/>
  <c r="F50" i="1"/>
  <c r="D50" i="1"/>
  <c r="E53" i="1"/>
  <c r="F53" i="1"/>
  <c r="G53" i="1"/>
  <c r="D53" i="1"/>
  <c r="C53" i="1"/>
  <c r="B53" i="1"/>
  <c r="H43" i="1" l="1"/>
  <c r="H36" i="1"/>
  <c r="H50" i="1"/>
  <c r="H29" i="1"/>
  <c r="H22" i="1"/>
  <c r="G19" i="1" l="1"/>
  <c r="E19" i="1"/>
  <c r="C19" i="1"/>
  <c r="F19" i="1"/>
  <c r="D19" i="1"/>
  <c r="B19" i="1"/>
  <c r="F47" i="1"/>
  <c r="D47" i="1"/>
  <c r="B47" i="1"/>
  <c r="G47" i="1"/>
  <c r="E47" i="1"/>
  <c r="C47" i="1"/>
  <c r="F40" i="1"/>
  <c r="D40" i="1"/>
  <c r="B40" i="1"/>
  <c r="G40" i="1"/>
  <c r="E40" i="1"/>
  <c r="C40" i="1"/>
  <c r="F33" i="1"/>
  <c r="D33" i="1"/>
  <c r="B33" i="1"/>
  <c r="G33" i="1"/>
  <c r="E33" i="1"/>
  <c r="C33" i="1"/>
  <c r="C26" i="1"/>
  <c r="E26" i="1"/>
  <c r="G26" i="1"/>
  <c r="D26" i="1"/>
  <c r="F26" i="1"/>
  <c r="B26" i="1"/>
  <c r="H8" i="1"/>
  <c r="G5" i="1" l="1"/>
  <c r="E5" i="1"/>
  <c r="C5" i="1"/>
  <c r="F5" i="1"/>
  <c r="D5" i="1"/>
  <c r="B5" i="1"/>
  <c r="H49" i="1"/>
  <c r="H42" i="1"/>
  <c r="H35" i="1"/>
  <c r="H28" i="1"/>
  <c r="H21" i="1"/>
  <c r="H40" i="1"/>
  <c r="H26" i="1"/>
  <c r="H33" i="1"/>
  <c r="H47" i="1"/>
  <c r="H19" i="1"/>
  <c r="H7" i="1" l="1"/>
  <c r="H5" i="1"/>
</calcChain>
</file>

<file path=xl/sharedStrings.xml><?xml version="1.0" encoding="utf-8"?>
<sst xmlns="http://schemas.openxmlformats.org/spreadsheetml/2006/main" count="276" uniqueCount="38">
  <si>
    <t>Ciencias Aplicadas</t>
  </si>
  <si>
    <t>TOTAL</t>
  </si>
  <si>
    <t>COMUNICACIÓN LINGÜÍSTICA:</t>
  </si>
  <si>
    <t>COMPETENCIA MATEMÁTICA E COMPETENCIAS BÁSICAS EN CIENCIA E TECNOLOXÍA:</t>
  </si>
  <si>
    <t>COMPETENCIA DIXITAL:</t>
  </si>
  <si>
    <t>Empregar recursos tecnolóxicos para a comunicación e resolución de problemas. Buscar, obter e tratar información. Empregar e procesar información de maneira crítica e sistemática. Crear contidos.</t>
  </si>
  <si>
    <t>APRENDER A APRENDER:</t>
  </si>
  <si>
    <t>COMPETENCIAS SOCIAIS E CÍVICAS:</t>
  </si>
  <si>
    <t>SENTIDO DA INICIATIVA E ESPÍRITO EMPRENDEDOR:</t>
  </si>
  <si>
    <t>Capacidade de análise, planificación, organización e xestión. Capacidade de adaptación ao cambio e resolución de problemas. Saber comunicar, presentar, representar e negociar. Facer avaliación e auto-avaliación. Ter autocoñecemento e autoestima.</t>
  </si>
  <si>
    <t>CONCIENCIA E EXPRESIÓNS CULTURAIS:</t>
  </si>
  <si>
    <t>Aplicar diferentes habilidades de pensamento, perceptivas, comunicativas, de sensibilidade e sentido estético. Desenvolver a iniciativa, a imaxinación e a creatividade. Ser capaz de empregar distintos materiais e técnicas no deseño de proxectos.</t>
  </si>
  <si>
    <t>Expresarse de forma oral en múltiples situacións comunicativas. Comprender distintos tipos de textos: buscar, recopilar e procesar información. Expresarse de forma escrita en múltiples modalidades, formatos e soportes. Escoitar con atención e intereses, controlando e adaptando a súa resposta aos requisitos da situación.</t>
  </si>
  <si>
    <t>Aplicar os principios e procesos matemáticos en distintos contextos. Analizar gráficos e representacións matemáticas. Interpretar e reflexionar sobre os resultados matemáticos. Empregar datos e procesos científicos. Tomar decisións baseadas en probas e argumentos. Emitir xuizos na realización de cálculos. Manipular expresións alxebraicas. Resolver problemas. Empregar e manipular ferramentas e máquinas tecnolóxicas.</t>
  </si>
  <si>
    <t>Estratexias de planificación, de resolución dunha tarefa. Estratexias de supervisión das accións que o estudante estea desenvolvendo. Estratexias de avaliación do resultado e do proceso que se levou a cabo. Motivarse para aprender. Ter a necesidade e a curiosidade de aprender.</t>
  </si>
  <si>
    <t>Saber comunicarse dunha maneira construtiva en distintos entornos e amosar tolerancia. Manifestar solidaridade e interese por resolver problemas. Participar de maneira construtiva nas actividades da comunidade. Respetar os dereitos humanos. Participar na toma de decisións democráticas a todos os niveis. Ter disposición para superar os prexuizos e respetar as diferenzas.</t>
  </si>
  <si>
    <t>COMUNICACIÓN LINGÜÍSTICA</t>
  </si>
  <si>
    <t>COMPETENCIA MATEMÁTICA E COMPETENCIAS BÁSICAS EN CIENCIA E TECNOLOXÍA</t>
  </si>
  <si>
    <t>COMPETENCIA DIXITAL</t>
  </si>
  <si>
    <t>APRENDER A APRENDER</t>
  </si>
  <si>
    <t>COMPETENCIAS SOCIAIS E CÍVICA</t>
  </si>
  <si>
    <t>SENTIDO DA INICIATIVA E ESPÍRITO EMPRENDEDOR</t>
  </si>
  <si>
    <t>CONCIENCIA E EXPRESIÓNS CULTURAIS</t>
  </si>
  <si>
    <t>Comunicación</t>
  </si>
  <si>
    <t>Sociedade</t>
  </si>
  <si>
    <t>Lingua Inglesa</t>
  </si>
  <si>
    <t>1/3Comunicación; 1/3 Ciencias aplicadas; 1/3 Módulos profesionales</t>
  </si>
  <si>
    <t>Ponderación da materia na COMPETENCIA</t>
  </si>
  <si>
    <t>Ponderación da competencia na materia</t>
  </si>
  <si>
    <r>
      <rPr>
        <b/>
        <sz val="12"/>
        <color theme="1"/>
        <rFont val="Calibri"/>
        <family val="2"/>
        <scheme val="minor"/>
      </rPr>
      <t xml:space="preserve"> CALIFICACIÓN</t>
    </r>
    <r>
      <rPr>
        <sz val="11"/>
        <color theme="1"/>
        <rFont val="Calibri"/>
        <family val="2"/>
        <scheme val="minor"/>
      </rPr>
      <t>:</t>
    </r>
  </si>
  <si>
    <t>Módulo científico matemático</t>
  </si>
  <si>
    <t>Alum1</t>
  </si>
  <si>
    <t>Alum2</t>
  </si>
  <si>
    <t>Alum3</t>
  </si>
  <si>
    <t>Alum4</t>
  </si>
  <si>
    <t>Alum5</t>
  </si>
  <si>
    <t>MPFP01</t>
  </si>
  <si>
    <t>MPFP02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</si>
</sst>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1" applyNumberFormat="1" applyFont="1" applyBorder="1" applyAlignment="1">
      <alignment horizontal="center" wrapText="1"/>
    </xf>
    <xf numFmtId="9" fontId="0" fillId="0" borderId="1" xfId="1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9" fontId="0" fillId="3" borderId="1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9" fontId="0" fillId="0" borderId="1" xfId="1" applyFont="1" applyFill="1" applyBorder="1" applyAlignment="1">
      <alignment horizontal="center" vertical="center" wrapText="1"/>
    </xf>
    <xf numFmtId="9" fontId="0" fillId="0" borderId="0" xfId="1" applyFont="1" applyFill="1" applyBorder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9" fontId="3" fillId="0" borderId="1" xfId="1" applyFont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0" fontId="0" fillId="6" borderId="4" xfId="0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Border="1" applyAlignment="1">
      <alignment wrapText="1"/>
    </xf>
    <xf numFmtId="164" fontId="3" fillId="0" borderId="1" xfId="1" applyNumberFormat="1" applyFont="1" applyBorder="1" applyAlignment="1">
      <alignment horizont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wrapText="1"/>
    </xf>
    <xf numFmtId="0" fontId="0" fillId="9" borderId="1" xfId="0" applyFill="1" applyBorder="1" applyAlignment="1">
      <alignment wrapText="1"/>
    </xf>
    <xf numFmtId="9" fontId="0" fillId="1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8" borderId="2" xfId="0" applyFill="1" applyBorder="1" applyAlignment="1">
      <alignment horizontal="left" wrapText="1"/>
    </xf>
    <xf numFmtId="0" fontId="0" fillId="8" borderId="3" xfId="0" applyFill="1" applyBorder="1" applyAlignment="1">
      <alignment horizontal="left" wrapText="1"/>
    </xf>
    <xf numFmtId="0" fontId="2" fillId="7" borderId="2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4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pane ySplit="1" topLeftCell="A9" activePane="bottomLeft" state="frozen"/>
      <selection pane="bottomLeft" activeCell="A4" sqref="A4:H4"/>
    </sheetView>
  </sheetViews>
  <sheetFormatPr baseColWidth="10" defaultRowHeight="15" x14ac:dyDescent="0.25"/>
  <cols>
    <col min="1" max="1" width="61.28515625" customWidth="1"/>
    <col min="2" max="2" width="14.42578125" customWidth="1"/>
    <col min="3" max="3" width="10.42578125" customWidth="1"/>
    <col min="4" max="4" width="10.5703125" customWidth="1"/>
    <col min="5" max="5" width="12.42578125" customWidth="1"/>
    <col min="6" max="6" width="22" customWidth="1"/>
    <col min="7" max="7" width="17.5703125" customWidth="1"/>
    <col min="8" max="8" width="11.28515625" customWidth="1"/>
    <col min="9" max="10" width="5.85546875" customWidth="1"/>
  </cols>
  <sheetData>
    <row r="1" spans="1:8" ht="30" x14ac:dyDescent="0.25">
      <c r="A1" s="1"/>
      <c r="B1" s="8" t="s">
        <v>23</v>
      </c>
      <c r="C1" s="8" t="s">
        <v>24</v>
      </c>
      <c r="D1" s="8" t="s">
        <v>25</v>
      </c>
      <c r="E1" s="8" t="s">
        <v>0</v>
      </c>
      <c r="F1" s="8" t="s">
        <v>36</v>
      </c>
      <c r="G1" s="8" t="s">
        <v>37</v>
      </c>
      <c r="H1" s="8" t="s">
        <v>1</v>
      </c>
    </row>
    <row r="2" spans="1:8" ht="17.25" customHeight="1" x14ac:dyDescent="0.25">
      <c r="A2" s="2" t="s">
        <v>26</v>
      </c>
      <c r="B2" s="23">
        <f>1/9</f>
        <v>0.1111111111111111</v>
      </c>
      <c r="C2" s="23">
        <f t="shared" ref="C2:D2" si="0">1/9</f>
        <v>0.1111111111111111</v>
      </c>
      <c r="D2" s="23">
        <f t="shared" si="0"/>
        <v>0.1111111111111111</v>
      </c>
      <c r="E2" s="23">
        <f>1/3</f>
        <v>0.33333333333333331</v>
      </c>
      <c r="F2" s="23">
        <f>1/6</f>
        <v>0.16666666666666666</v>
      </c>
      <c r="G2" s="23">
        <f>1/6</f>
        <v>0.16666666666666666</v>
      </c>
      <c r="H2" s="18">
        <f>SUM(B2:G2)</f>
        <v>0.99999999999999989</v>
      </c>
    </row>
    <row r="3" spans="1:8" ht="17.25" customHeight="1" x14ac:dyDescent="0.25">
      <c r="A3" s="33" t="s">
        <v>2</v>
      </c>
      <c r="B3" s="34"/>
      <c r="C3" s="34"/>
      <c r="D3" s="34"/>
      <c r="E3" s="34"/>
      <c r="F3" s="34"/>
      <c r="G3" s="34"/>
      <c r="H3" s="34"/>
    </row>
    <row r="4" spans="1:8" ht="30" customHeight="1" x14ac:dyDescent="0.25">
      <c r="A4" s="31" t="s">
        <v>12</v>
      </c>
      <c r="B4" s="32"/>
      <c r="C4" s="32"/>
      <c r="D4" s="32"/>
      <c r="E4" s="32"/>
      <c r="F4" s="32"/>
      <c r="G4" s="32"/>
      <c r="H4" s="32"/>
    </row>
    <row r="5" spans="1:8" x14ac:dyDescent="0.25">
      <c r="A5" s="7" t="s">
        <v>27</v>
      </c>
      <c r="B5" s="3">
        <f>IF($H8=0,0,B8/$H8)</f>
        <v>0</v>
      </c>
      <c r="C5" s="3">
        <f t="shared" ref="C5:G5" si="1">IF($H8=0,0,C8/$H8)</f>
        <v>0</v>
      </c>
      <c r="D5" s="3">
        <f t="shared" si="1"/>
        <v>0</v>
      </c>
      <c r="E5" s="3">
        <f t="shared" si="1"/>
        <v>0</v>
      </c>
      <c r="F5" s="3">
        <f t="shared" si="1"/>
        <v>0</v>
      </c>
      <c r="G5" s="3">
        <f t="shared" si="1"/>
        <v>0</v>
      </c>
      <c r="H5" s="4">
        <f>SUM(B5:G5)</f>
        <v>0</v>
      </c>
    </row>
    <row r="6" spans="1:8" ht="15.75" thickBot="1" x14ac:dyDescent="0.3">
      <c r="A6" t="s">
        <v>28</v>
      </c>
      <c r="B6" s="9">
        <f>CompetenciasDepartamentos!B2</f>
        <v>0.6</v>
      </c>
      <c r="C6" s="9">
        <f>CompetenciasDepartamentos!B3</f>
        <v>0.57999999999999996</v>
      </c>
      <c r="D6" s="9">
        <f>CompetenciasDepartamentos!B4</f>
        <v>0.6</v>
      </c>
      <c r="E6" s="9">
        <f>CompetenciasDepartamentos!B5</f>
        <v>0.1</v>
      </c>
      <c r="F6" s="9">
        <f>CompetenciasDepartamentos!B6</f>
        <v>0.1</v>
      </c>
      <c r="G6" s="9">
        <f>CompetenciasDepartamentos!B7</f>
        <v>0.1</v>
      </c>
      <c r="H6" s="4"/>
    </row>
    <row r="7" spans="1:8" ht="16.5" thickBot="1" x14ac:dyDescent="0.3">
      <c r="A7" s="20" t="s">
        <v>29</v>
      </c>
      <c r="B7" s="24"/>
      <c r="C7" s="24"/>
      <c r="D7" s="24"/>
      <c r="E7" s="24"/>
      <c r="F7" s="24"/>
      <c r="G7" s="24"/>
      <c r="H7" s="21">
        <f>B7*B5+C7*C5+D7*D5+E7*E5+F7*F5+G7*G5</f>
        <v>0</v>
      </c>
    </row>
    <row r="8" spans="1:8" hidden="1" x14ac:dyDescent="0.25">
      <c r="A8" s="1"/>
      <c r="B8" s="19">
        <f t="shared" ref="B8:G8" si="2">IF(ISBLANK(B7),0,B6*B$2)</f>
        <v>0</v>
      </c>
      <c r="C8" s="19">
        <f t="shared" si="2"/>
        <v>0</v>
      </c>
      <c r="D8" s="19">
        <f t="shared" si="2"/>
        <v>0</v>
      </c>
      <c r="E8" s="19">
        <f t="shared" si="2"/>
        <v>0</v>
      </c>
      <c r="F8" s="19">
        <f t="shared" si="2"/>
        <v>0</v>
      </c>
      <c r="G8" s="19">
        <f t="shared" si="2"/>
        <v>0</v>
      </c>
      <c r="H8" s="19">
        <f>SUM(B8:G8)</f>
        <v>0</v>
      </c>
    </row>
    <row r="9" spans="1:8" x14ac:dyDescent="0.25">
      <c r="A9" s="1"/>
      <c r="B9" s="22"/>
      <c r="C9" s="22"/>
      <c r="D9" s="22"/>
      <c r="E9" s="22"/>
      <c r="F9" s="22"/>
      <c r="G9" s="22"/>
      <c r="H9" s="22"/>
    </row>
    <row r="10" spans="1:8" x14ac:dyDescent="0.25">
      <c r="A10" s="33" t="s">
        <v>3</v>
      </c>
      <c r="B10" s="34"/>
      <c r="C10" s="34"/>
      <c r="D10" s="34"/>
      <c r="E10" s="34"/>
      <c r="F10" s="34"/>
      <c r="G10" s="34"/>
      <c r="H10" s="34"/>
    </row>
    <row r="11" spans="1:8" ht="46.5" customHeight="1" x14ac:dyDescent="0.25">
      <c r="A11" s="31" t="s">
        <v>13</v>
      </c>
      <c r="B11" s="32"/>
      <c r="C11" s="32"/>
      <c r="D11" s="32"/>
      <c r="E11" s="32"/>
      <c r="F11" s="32"/>
      <c r="G11" s="32"/>
      <c r="H11" s="32"/>
    </row>
    <row r="12" spans="1:8" ht="15.75" customHeight="1" x14ac:dyDescent="0.25">
      <c r="A12" s="7" t="s">
        <v>27</v>
      </c>
      <c r="B12" s="3">
        <f>IF($H15=0,0,B15/$H15)</f>
        <v>0</v>
      </c>
      <c r="C12" s="3">
        <f t="shared" ref="C12:G12" si="3">IF($H15=0,0,C15/$H15)</f>
        <v>0</v>
      </c>
      <c r="D12" s="3">
        <f t="shared" si="3"/>
        <v>0</v>
      </c>
      <c r="E12" s="3">
        <f t="shared" si="3"/>
        <v>0</v>
      </c>
      <c r="F12" s="3">
        <f t="shared" si="3"/>
        <v>0</v>
      </c>
      <c r="G12" s="3">
        <f t="shared" si="3"/>
        <v>0</v>
      </c>
      <c r="H12" s="4">
        <f>SUM(B12:G12)</f>
        <v>0</v>
      </c>
    </row>
    <row r="13" spans="1:8" ht="15.75" thickBot="1" x14ac:dyDescent="0.3">
      <c r="A13" t="s">
        <v>28</v>
      </c>
      <c r="B13" s="9">
        <f>CompetenciasDepartamentos!C2</f>
        <v>0.02</v>
      </c>
      <c r="C13" s="9">
        <f>CompetenciasDepartamentos!C3</f>
        <v>0.02</v>
      </c>
      <c r="D13" s="9">
        <f>CompetenciasDepartamentos!C4</f>
        <v>0.01</v>
      </c>
      <c r="E13" s="9">
        <f>CompetenciasDepartamentos!C5</f>
        <v>0.7</v>
      </c>
      <c r="F13" s="9">
        <f>CompetenciasDepartamentos!C6</f>
        <v>0.1</v>
      </c>
      <c r="G13" s="9">
        <f>CompetenciasDepartamentos!C7</f>
        <v>0.1</v>
      </c>
      <c r="H13" s="6"/>
    </row>
    <row r="14" spans="1:8" ht="16.5" thickBot="1" x14ac:dyDescent="0.3">
      <c r="A14" s="20" t="s">
        <v>29</v>
      </c>
      <c r="B14" s="25"/>
      <c r="C14" s="25"/>
      <c r="D14" s="25"/>
      <c r="E14" s="25"/>
      <c r="F14" s="25"/>
      <c r="G14" s="25"/>
      <c r="H14" s="21">
        <f>B14*B12+C14*C12+D14*D12+E14*E12+F14*F12+G14*G12</f>
        <v>0</v>
      </c>
    </row>
    <row r="15" spans="1:8" hidden="1" x14ac:dyDescent="0.25">
      <c r="A15" s="1"/>
      <c r="B15" s="19">
        <f>IF(ISBLANK(B14),0,B13*B$2)</f>
        <v>0</v>
      </c>
      <c r="C15" s="19">
        <f t="shared" ref="C15:G15" si="4">IF(ISBLANK(C14),0,C13*C$2)</f>
        <v>0</v>
      </c>
      <c r="D15" s="19">
        <f t="shared" si="4"/>
        <v>0</v>
      </c>
      <c r="E15" s="19">
        <f t="shared" si="4"/>
        <v>0</v>
      </c>
      <c r="F15" s="19">
        <f t="shared" si="4"/>
        <v>0</v>
      </c>
      <c r="G15" s="19">
        <f t="shared" si="4"/>
        <v>0</v>
      </c>
      <c r="H15" s="2">
        <f>SUM(B15:G15)</f>
        <v>0</v>
      </c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33" t="s">
        <v>4</v>
      </c>
      <c r="B17" s="34"/>
      <c r="C17" s="34"/>
      <c r="D17" s="34"/>
      <c r="E17" s="34"/>
      <c r="F17" s="34"/>
      <c r="G17" s="34"/>
      <c r="H17" s="34"/>
    </row>
    <row r="18" spans="1:8" ht="27.75" customHeight="1" x14ac:dyDescent="0.25">
      <c r="A18" s="31" t="s">
        <v>5</v>
      </c>
      <c r="B18" s="32"/>
      <c r="C18" s="32"/>
      <c r="D18" s="32"/>
      <c r="E18" s="32"/>
      <c r="F18" s="32"/>
      <c r="G18" s="32"/>
      <c r="H18" s="32"/>
    </row>
    <row r="19" spans="1:8" ht="17.25" customHeight="1" x14ac:dyDescent="0.25">
      <c r="A19" s="7" t="s">
        <v>27</v>
      </c>
      <c r="B19" s="3">
        <f>IF($H22=0,0,B22/$H22)</f>
        <v>0</v>
      </c>
      <c r="C19" s="3">
        <f t="shared" ref="C19:G19" si="5">IF($H22=0,0,C22/$H22)</f>
        <v>0</v>
      </c>
      <c r="D19" s="3">
        <f t="shared" si="5"/>
        <v>0</v>
      </c>
      <c r="E19" s="3">
        <f t="shared" si="5"/>
        <v>0</v>
      </c>
      <c r="F19" s="3">
        <f t="shared" si="5"/>
        <v>0</v>
      </c>
      <c r="G19" s="3">
        <f t="shared" si="5"/>
        <v>0</v>
      </c>
      <c r="H19" s="4">
        <f>SUM(B19:G19)</f>
        <v>0</v>
      </c>
    </row>
    <row r="20" spans="1:8" ht="15.75" thickBot="1" x14ac:dyDescent="0.3">
      <c r="A20" t="s">
        <v>28</v>
      </c>
      <c r="B20" s="9">
        <f>CompetenciasDepartamentos!D2</f>
        <v>0.08</v>
      </c>
      <c r="C20" s="9">
        <f>CompetenciasDepartamentos!D3</f>
        <v>0.08</v>
      </c>
      <c r="D20" s="9">
        <f>CompetenciasDepartamentos!D4</f>
        <v>0.05</v>
      </c>
      <c r="E20" s="9">
        <f>CompetenciasDepartamentos!D5</f>
        <v>0.06</v>
      </c>
      <c r="F20" s="9">
        <f>CompetenciasDepartamentos!D6</f>
        <v>0.1</v>
      </c>
      <c r="G20" s="9">
        <f>CompetenciasDepartamentos!D7</f>
        <v>0.1</v>
      </c>
      <c r="H20" s="6"/>
    </row>
    <row r="21" spans="1:8" ht="16.5" thickBot="1" x14ac:dyDescent="0.3">
      <c r="A21" s="20" t="s">
        <v>29</v>
      </c>
      <c r="B21" s="25"/>
      <c r="C21" s="25"/>
      <c r="D21" s="25"/>
      <c r="E21" s="25"/>
      <c r="F21" s="25"/>
      <c r="G21" s="25"/>
      <c r="H21" s="21">
        <f>B21*B19+C21*C19+D21*D19+E21*E19+F21*F19+G21*G19</f>
        <v>0</v>
      </c>
    </row>
    <row r="22" spans="1:8" hidden="1" x14ac:dyDescent="0.25">
      <c r="A22" s="1"/>
      <c r="B22" s="19">
        <f>IF(ISBLANK(B21),0,B20*B$2)</f>
        <v>0</v>
      </c>
      <c r="C22" s="19">
        <f t="shared" ref="C22:G22" si="6">IF(ISBLANK(C21),0,C20*C$2)</f>
        <v>0</v>
      </c>
      <c r="D22" s="19">
        <f t="shared" si="6"/>
        <v>0</v>
      </c>
      <c r="E22" s="19">
        <f t="shared" si="6"/>
        <v>0</v>
      </c>
      <c r="F22" s="19">
        <f t="shared" si="6"/>
        <v>0</v>
      </c>
      <c r="G22" s="19">
        <f t="shared" si="6"/>
        <v>0</v>
      </c>
      <c r="H22" s="2">
        <f>SUM(B22:G22)</f>
        <v>0</v>
      </c>
    </row>
    <row r="23" spans="1:8" x14ac:dyDescent="0.25">
      <c r="A23" s="1"/>
      <c r="B23" s="5"/>
      <c r="C23" s="5"/>
      <c r="D23" s="5"/>
      <c r="E23" s="5"/>
      <c r="F23" s="5"/>
      <c r="G23" s="5"/>
      <c r="H23" s="5"/>
    </row>
    <row r="24" spans="1:8" x14ac:dyDescent="0.25">
      <c r="A24" s="33" t="s">
        <v>6</v>
      </c>
      <c r="B24" s="34"/>
      <c r="C24" s="34"/>
      <c r="D24" s="34"/>
      <c r="E24" s="34"/>
      <c r="F24" s="34"/>
      <c r="G24" s="34"/>
      <c r="H24" s="34"/>
    </row>
    <row r="25" spans="1:8" ht="30" customHeight="1" x14ac:dyDescent="0.25">
      <c r="A25" s="31" t="s">
        <v>14</v>
      </c>
      <c r="B25" s="32"/>
      <c r="C25" s="32"/>
      <c r="D25" s="32"/>
      <c r="E25" s="32"/>
      <c r="F25" s="32"/>
      <c r="G25" s="32"/>
      <c r="H25" s="32"/>
    </row>
    <row r="26" spans="1:8" ht="12.95" customHeight="1" x14ac:dyDescent="0.25">
      <c r="A26" s="7" t="s">
        <v>27</v>
      </c>
      <c r="B26" s="3">
        <f>IF($H29=0,0,B29/$H29)</f>
        <v>0</v>
      </c>
      <c r="C26" s="3">
        <f t="shared" ref="C26:G26" si="7">IF($H29=0,0,C29/$H29)</f>
        <v>0</v>
      </c>
      <c r="D26" s="3">
        <f t="shared" si="7"/>
        <v>0</v>
      </c>
      <c r="E26" s="3">
        <f t="shared" si="7"/>
        <v>0</v>
      </c>
      <c r="F26" s="3">
        <f t="shared" si="7"/>
        <v>0</v>
      </c>
      <c r="G26" s="3">
        <f t="shared" si="7"/>
        <v>0</v>
      </c>
      <c r="H26" s="4">
        <f>SUM(B26:G26)</f>
        <v>0</v>
      </c>
    </row>
    <row r="27" spans="1:8" ht="15.75" thickBot="1" x14ac:dyDescent="0.3">
      <c r="A27" t="s">
        <v>28</v>
      </c>
      <c r="B27" s="9">
        <f>CompetenciasDepartamentos!E2</f>
        <v>0.08</v>
      </c>
      <c r="C27" s="9">
        <f>CompetenciasDepartamentos!E3</f>
        <v>0.08</v>
      </c>
      <c r="D27" s="9">
        <f>CompetenciasDepartamentos!E4</f>
        <v>0.15</v>
      </c>
      <c r="E27" s="9">
        <f>CompetenciasDepartamentos!E5</f>
        <v>0.05</v>
      </c>
      <c r="F27" s="9">
        <f>CompetenciasDepartamentos!E6</f>
        <v>0.25</v>
      </c>
      <c r="G27" s="9">
        <f>CompetenciasDepartamentos!E7</f>
        <v>0.25</v>
      </c>
      <c r="H27" s="6"/>
    </row>
    <row r="28" spans="1:8" ht="16.5" thickBot="1" x14ac:dyDescent="0.3">
      <c r="A28" s="20" t="s">
        <v>29</v>
      </c>
      <c r="B28" s="25"/>
      <c r="C28" s="25"/>
      <c r="D28" s="25"/>
      <c r="E28" s="25"/>
      <c r="F28" s="25"/>
      <c r="G28" s="25"/>
      <c r="H28" s="21">
        <f>B28*B26+C28*C26+D28*D26+E28*E26+F28*F26+G28*G26</f>
        <v>0</v>
      </c>
    </row>
    <row r="29" spans="1:8" hidden="1" x14ac:dyDescent="0.25">
      <c r="A29" s="1"/>
      <c r="B29" s="2">
        <f t="shared" ref="B29:G29" si="8">IF(ISBLANK(B28),0,B27*B$2)</f>
        <v>0</v>
      </c>
      <c r="C29" s="2">
        <f t="shared" si="8"/>
        <v>0</v>
      </c>
      <c r="D29" s="2">
        <f t="shared" si="8"/>
        <v>0</v>
      </c>
      <c r="E29" s="2">
        <f t="shared" si="8"/>
        <v>0</v>
      </c>
      <c r="F29" s="2">
        <f t="shared" si="8"/>
        <v>0</v>
      </c>
      <c r="G29" s="2">
        <f t="shared" si="8"/>
        <v>0</v>
      </c>
      <c r="H29" s="2">
        <f>SUM(B29:G29)</f>
        <v>0</v>
      </c>
    </row>
    <row r="30" spans="1:8" x14ac:dyDescent="0.25">
      <c r="A30" s="1"/>
      <c r="B30" s="5"/>
      <c r="C30" s="5"/>
      <c r="D30" s="5"/>
      <c r="E30" s="5"/>
      <c r="F30" s="5"/>
      <c r="G30" s="5"/>
      <c r="H30" s="5"/>
    </row>
    <row r="31" spans="1:8" x14ac:dyDescent="0.25">
      <c r="A31" s="33" t="s">
        <v>7</v>
      </c>
      <c r="B31" s="34"/>
      <c r="C31" s="34"/>
      <c r="D31" s="34"/>
      <c r="E31" s="34"/>
      <c r="F31" s="34"/>
      <c r="G31" s="34"/>
      <c r="H31" s="34"/>
    </row>
    <row r="32" spans="1:8" ht="45.75" customHeight="1" x14ac:dyDescent="0.25">
      <c r="A32" s="31" t="s">
        <v>15</v>
      </c>
      <c r="B32" s="32"/>
      <c r="C32" s="32"/>
      <c r="D32" s="32"/>
      <c r="E32" s="32"/>
      <c r="F32" s="32"/>
      <c r="G32" s="32"/>
      <c r="H32" s="32"/>
    </row>
    <row r="33" spans="1:8" ht="17.25" customHeight="1" x14ac:dyDescent="0.25">
      <c r="A33" s="7" t="s">
        <v>27</v>
      </c>
      <c r="B33" s="3">
        <f>IF($H36=0,0,B36/$H36)</f>
        <v>0</v>
      </c>
      <c r="C33" s="3">
        <f t="shared" ref="C33:G33" si="9">IF($H36=0,0,C36/$H36)</f>
        <v>0</v>
      </c>
      <c r="D33" s="3">
        <f t="shared" si="9"/>
        <v>0</v>
      </c>
      <c r="E33" s="3">
        <f t="shared" si="9"/>
        <v>0</v>
      </c>
      <c r="F33" s="3">
        <f t="shared" si="9"/>
        <v>0</v>
      </c>
      <c r="G33" s="3">
        <f t="shared" si="9"/>
        <v>0</v>
      </c>
      <c r="H33" s="4">
        <f>SUM(B33:G33)</f>
        <v>0</v>
      </c>
    </row>
    <row r="34" spans="1:8" ht="15.75" thickBot="1" x14ac:dyDescent="0.3">
      <c r="A34" t="s">
        <v>28</v>
      </c>
      <c r="B34" s="9">
        <f>CompetenciasDepartamentos!F2</f>
        <v>0.08</v>
      </c>
      <c r="C34" s="9">
        <f>CompetenciasDepartamentos!F3</f>
        <v>0.08</v>
      </c>
      <c r="D34" s="9">
        <f>CompetenciasDepartamentos!F4</f>
        <v>0.1</v>
      </c>
      <c r="E34" s="9">
        <f>CompetenciasDepartamentos!F5</f>
        <v>0.03</v>
      </c>
      <c r="F34" s="9">
        <f>CompetenciasDepartamentos!F6</f>
        <v>0.1</v>
      </c>
      <c r="G34" s="9">
        <f>CompetenciasDepartamentos!F7</f>
        <v>0.1</v>
      </c>
      <c r="H34" s="6"/>
    </row>
    <row r="35" spans="1:8" ht="16.5" thickBot="1" x14ac:dyDescent="0.3">
      <c r="A35" s="20" t="s">
        <v>29</v>
      </c>
      <c r="B35" s="26"/>
      <c r="C35" s="26"/>
      <c r="D35" s="26"/>
      <c r="E35" s="26"/>
      <c r="F35" s="26"/>
      <c r="G35" s="26"/>
      <c r="H35" s="21">
        <f>B35*B33+C35*C33+D35*D33+E35*E33+F35*F33+G35*G33</f>
        <v>0</v>
      </c>
    </row>
    <row r="36" spans="1:8" hidden="1" x14ac:dyDescent="0.25">
      <c r="A36" s="1"/>
      <c r="B36" s="2">
        <f t="shared" ref="B36:G36" si="10">IF(ISBLANK(B35),0,B34*B$2)</f>
        <v>0</v>
      </c>
      <c r="C36" s="2">
        <f t="shared" si="10"/>
        <v>0</v>
      </c>
      <c r="D36" s="2">
        <f t="shared" si="10"/>
        <v>0</v>
      </c>
      <c r="E36" s="2">
        <f t="shared" si="10"/>
        <v>0</v>
      </c>
      <c r="F36" s="2">
        <f t="shared" si="10"/>
        <v>0</v>
      </c>
      <c r="G36" s="2">
        <f t="shared" si="10"/>
        <v>0</v>
      </c>
      <c r="H36" s="2">
        <f>SUM(B36:G36)</f>
        <v>0</v>
      </c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33" t="s">
        <v>8</v>
      </c>
      <c r="B38" s="34"/>
      <c r="C38" s="34"/>
      <c r="D38" s="34"/>
      <c r="E38" s="34"/>
      <c r="F38" s="34"/>
      <c r="G38" s="34"/>
      <c r="H38" s="34"/>
    </row>
    <row r="39" spans="1:8" ht="32.25" customHeight="1" x14ac:dyDescent="0.25">
      <c r="A39" s="31" t="s">
        <v>9</v>
      </c>
      <c r="B39" s="32"/>
      <c r="C39" s="32"/>
      <c r="D39" s="32"/>
      <c r="E39" s="32"/>
      <c r="F39" s="32"/>
      <c r="G39" s="32"/>
      <c r="H39" s="32"/>
    </row>
    <row r="40" spans="1:8" ht="16.7" customHeight="1" x14ac:dyDescent="0.25">
      <c r="A40" s="7" t="s">
        <v>27</v>
      </c>
      <c r="B40" s="3">
        <f>IF($H43=0,0,B43/$H43)</f>
        <v>0</v>
      </c>
      <c r="C40" s="3">
        <f t="shared" ref="C40:G40" si="11">IF($H43=0,0,C43/$H43)</f>
        <v>0</v>
      </c>
      <c r="D40" s="3">
        <f t="shared" si="11"/>
        <v>0</v>
      </c>
      <c r="E40" s="3">
        <f t="shared" si="11"/>
        <v>0</v>
      </c>
      <c r="F40" s="3">
        <f t="shared" si="11"/>
        <v>0</v>
      </c>
      <c r="G40" s="3">
        <f t="shared" si="11"/>
        <v>0</v>
      </c>
      <c r="H40" s="4">
        <f>SUM(B40:G40)</f>
        <v>0</v>
      </c>
    </row>
    <row r="41" spans="1:8" ht="15.75" thickBot="1" x14ac:dyDescent="0.3">
      <c r="A41" t="s">
        <v>28</v>
      </c>
      <c r="B41" s="9">
        <f>CompetenciasDepartamentos!G2</f>
        <v>0.08</v>
      </c>
      <c r="C41" s="9">
        <f>CompetenciasDepartamentos!G3</f>
        <v>0.08</v>
      </c>
      <c r="D41" s="9">
        <f>CompetenciasDepartamentos!G4</f>
        <v>0.06</v>
      </c>
      <c r="E41" s="9">
        <f>CompetenciasDepartamentos!G5</f>
        <v>0.03</v>
      </c>
      <c r="F41" s="9">
        <f>CompetenciasDepartamentos!G6</f>
        <v>0.25</v>
      </c>
      <c r="G41" s="9">
        <f>CompetenciasDepartamentos!G7</f>
        <v>0.25</v>
      </c>
      <c r="H41" s="6"/>
    </row>
    <row r="42" spans="1:8" ht="16.5" thickBot="1" x14ac:dyDescent="0.3">
      <c r="A42" s="20" t="s">
        <v>29</v>
      </c>
      <c r="B42" s="26"/>
      <c r="C42" s="26"/>
      <c r="D42" s="26"/>
      <c r="E42" s="26"/>
      <c r="F42" s="26"/>
      <c r="G42" s="26"/>
      <c r="H42" s="21">
        <f>B42*B40+C42*C40+D42*D40+E42*E40+F42*F40+G42*G40</f>
        <v>0</v>
      </c>
    </row>
    <row r="43" spans="1:8" hidden="1" x14ac:dyDescent="0.25">
      <c r="A43" s="1"/>
      <c r="B43" s="2">
        <f t="shared" ref="B43:G43" si="12">IF(ISBLANK(B42),0,B41*B$2)</f>
        <v>0</v>
      </c>
      <c r="C43" s="2">
        <f t="shared" si="12"/>
        <v>0</v>
      </c>
      <c r="D43" s="2">
        <f t="shared" si="12"/>
        <v>0</v>
      </c>
      <c r="E43" s="2">
        <f t="shared" si="12"/>
        <v>0</v>
      </c>
      <c r="F43" s="2">
        <f t="shared" si="12"/>
        <v>0</v>
      </c>
      <c r="G43" s="2">
        <f t="shared" si="12"/>
        <v>0</v>
      </c>
      <c r="H43" s="2">
        <f>SUM(B43:G43)</f>
        <v>0</v>
      </c>
    </row>
    <row r="44" spans="1:8" x14ac:dyDescent="0.25">
      <c r="A44" s="1"/>
      <c r="B44" s="5"/>
      <c r="C44" s="5"/>
      <c r="D44" s="5"/>
      <c r="E44" s="5"/>
      <c r="F44" s="5"/>
      <c r="G44" s="5"/>
      <c r="H44" s="5"/>
    </row>
    <row r="45" spans="1:8" x14ac:dyDescent="0.25">
      <c r="A45" s="33" t="s">
        <v>10</v>
      </c>
      <c r="B45" s="34"/>
      <c r="C45" s="34"/>
      <c r="D45" s="34"/>
      <c r="E45" s="34"/>
      <c r="F45" s="34"/>
      <c r="G45" s="34"/>
      <c r="H45" s="34"/>
    </row>
    <row r="46" spans="1:8" ht="31.5" customHeight="1" x14ac:dyDescent="0.25">
      <c r="A46" s="31" t="s">
        <v>11</v>
      </c>
      <c r="B46" s="32"/>
      <c r="C46" s="32"/>
      <c r="D46" s="32"/>
      <c r="E46" s="32"/>
      <c r="F46" s="32"/>
      <c r="G46" s="32"/>
      <c r="H46" s="32"/>
    </row>
    <row r="47" spans="1:8" ht="19.5" customHeight="1" x14ac:dyDescent="0.25">
      <c r="A47" s="7" t="s">
        <v>27</v>
      </c>
      <c r="B47" s="3">
        <f>IF($H50=0,0,B50/$H50)</f>
        <v>0</v>
      </c>
      <c r="C47" s="3">
        <f t="shared" ref="C47:G47" si="13">IF($H50=0,0,C50/$H50)</f>
        <v>0</v>
      </c>
      <c r="D47" s="3">
        <f t="shared" si="13"/>
        <v>0</v>
      </c>
      <c r="E47" s="3">
        <f t="shared" si="13"/>
        <v>0</v>
      </c>
      <c r="F47" s="3">
        <f t="shared" si="13"/>
        <v>0</v>
      </c>
      <c r="G47" s="3">
        <f t="shared" si="13"/>
        <v>0</v>
      </c>
      <c r="H47" s="4">
        <f>SUM(B47:G47)</f>
        <v>0</v>
      </c>
    </row>
    <row r="48" spans="1:8" ht="15.75" thickBot="1" x14ac:dyDescent="0.3">
      <c r="A48" t="s">
        <v>28</v>
      </c>
      <c r="B48" s="9">
        <f>CompetenciasDepartamentos!H2</f>
        <v>0.06</v>
      </c>
      <c r="C48" s="9">
        <f>CompetenciasDepartamentos!H3</f>
        <v>0.08</v>
      </c>
      <c r="D48" s="9">
        <f>CompetenciasDepartamentos!H4</f>
        <v>0.03</v>
      </c>
      <c r="E48" s="9">
        <f>CompetenciasDepartamentos!H5</f>
        <v>0.03</v>
      </c>
      <c r="F48" s="9">
        <f>CompetenciasDepartamentos!H6</f>
        <v>0.1</v>
      </c>
      <c r="G48" s="9">
        <f>CompetenciasDepartamentos!H7</f>
        <v>0.1</v>
      </c>
      <c r="H48" s="6"/>
    </row>
    <row r="49" spans="1:8" ht="16.5" thickBot="1" x14ac:dyDescent="0.3">
      <c r="A49" s="20" t="s">
        <v>29</v>
      </c>
      <c r="B49" s="26"/>
      <c r="C49" s="26"/>
      <c r="D49" s="26"/>
      <c r="E49" s="26"/>
      <c r="F49" s="26"/>
      <c r="G49" s="26"/>
      <c r="H49" s="21">
        <f>B49*B47+C49*C47+D49*D47+E49*E47+F49*F47+G49*G47</f>
        <v>0</v>
      </c>
    </row>
    <row r="50" spans="1:8" hidden="1" x14ac:dyDescent="0.25">
      <c r="A50" s="1"/>
      <c r="B50" s="2">
        <f>IF(ISBLANK(B49),0,B48*B$2)</f>
        <v>0</v>
      </c>
      <c r="C50" s="2">
        <f t="shared" ref="C50:G50" si="14">IF(ISBLANK(C49),0,C48*C$2)</f>
        <v>0</v>
      </c>
      <c r="D50" s="2">
        <f t="shared" si="14"/>
        <v>0</v>
      </c>
      <c r="E50" s="2">
        <f t="shared" si="14"/>
        <v>0</v>
      </c>
      <c r="F50" s="2">
        <f t="shared" si="14"/>
        <v>0</v>
      </c>
      <c r="G50" s="2">
        <f t="shared" si="14"/>
        <v>0</v>
      </c>
      <c r="H50" s="2">
        <f>SUM(B50:G50)</f>
        <v>0</v>
      </c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4">
        <f t="shared" ref="B53:G53" si="15">B48+B41+B34+B27+B20+B13+B6</f>
        <v>1</v>
      </c>
      <c r="C53" s="14">
        <f t="shared" si="15"/>
        <v>1</v>
      </c>
      <c r="D53" s="14">
        <f t="shared" si="15"/>
        <v>1</v>
      </c>
      <c r="E53" s="14">
        <f t="shared" si="15"/>
        <v>0.99999999999999989</v>
      </c>
      <c r="F53" s="14">
        <f t="shared" si="15"/>
        <v>0.99999999999999989</v>
      </c>
      <c r="G53" s="14">
        <f t="shared" si="15"/>
        <v>0.99999999999999989</v>
      </c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</sheetData>
  <mergeCells count="14">
    <mergeCell ref="A45:H45"/>
    <mergeCell ref="A46:H46"/>
    <mergeCell ref="A24:H24"/>
    <mergeCell ref="A25:H25"/>
    <mergeCell ref="A31:H31"/>
    <mergeCell ref="A32:H32"/>
    <mergeCell ref="A38:H38"/>
    <mergeCell ref="A39:H39"/>
    <mergeCell ref="A18:H18"/>
    <mergeCell ref="A3:H3"/>
    <mergeCell ref="A4:H4"/>
    <mergeCell ref="A10:H10"/>
    <mergeCell ref="A11:H11"/>
    <mergeCell ref="A17:H17"/>
  </mergeCells>
  <conditionalFormatting sqref="H7">
    <cfRule type="cellIs" dxfId="41" priority="7" operator="lessThan">
      <formula>5</formula>
    </cfRule>
  </conditionalFormatting>
  <conditionalFormatting sqref="H14">
    <cfRule type="cellIs" dxfId="40" priority="6" operator="lessThan">
      <formula>5</formula>
    </cfRule>
  </conditionalFormatting>
  <conditionalFormatting sqref="H21">
    <cfRule type="cellIs" dxfId="39" priority="5" operator="lessThan">
      <formula>5</formula>
    </cfRule>
  </conditionalFormatting>
  <conditionalFormatting sqref="H28">
    <cfRule type="cellIs" dxfId="38" priority="4" operator="lessThan">
      <formula>5</formula>
    </cfRule>
  </conditionalFormatting>
  <conditionalFormatting sqref="H35">
    <cfRule type="cellIs" dxfId="37" priority="3" operator="lessThan">
      <formula>5</formula>
    </cfRule>
  </conditionalFormatting>
  <conditionalFormatting sqref="H42">
    <cfRule type="cellIs" dxfId="36" priority="2" operator="lessThan">
      <formula>5</formula>
    </cfRule>
  </conditionalFormatting>
  <conditionalFormatting sqref="H49">
    <cfRule type="cellIs" dxfId="35" priority="1" operator="lessThan">
      <formula>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zoomScale="65" zoomScaleNormal="65" workbookViewId="0">
      <selection activeCell="F1" sqref="F1:G1"/>
    </sheetView>
  </sheetViews>
  <sheetFormatPr baseColWidth="10" defaultRowHeight="15" x14ac:dyDescent="0.25"/>
  <cols>
    <col min="1" max="1" width="61.28515625" customWidth="1"/>
    <col min="2" max="2" width="14.42578125" customWidth="1"/>
    <col min="3" max="3" width="10.42578125" customWidth="1"/>
    <col min="4" max="4" width="10.5703125" customWidth="1"/>
    <col min="5" max="5" width="13.42578125" customWidth="1"/>
    <col min="6" max="6" width="22" customWidth="1"/>
    <col min="7" max="7" width="17.5703125" customWidth="1"/>
    <col min="8" max="8" width="11.28515625" customWidth="1"/>
    <col min="9" max="10" width="5.85546875" customWidth="1"/>
  </cols>
  <sheetData>
    <row r="1" spans="1:11" ht="45" x14ac:dyDescent="0.25">
      <c r="A1" s="28" t="s">
        <v>31</v>
      </c>
      <c r="B1" s="8" t="s">
        <v>23</v>
      </c>
      <c r="C1" s="8" t="s">
        <v>24</v>
      </c>
      <c r="D1" s="8" t="s">
        <v>25</v>
      </c>
      <c r="E1" s="8" t="s">
        <v>30</v>
      </c>
      <c r="F1" s="8" t="s">
        <v>36</v>
      </c>
      <c r="G1" s="8" t="s">
        <v>37</v>
      </c>
      <c r="H1" s="8" t="s">
        <v>1</v>
      </c>
    </row>
    <row r="2" spans="1:11" ht="17.25" customHeight="1" x14ac:dyDescent="0.25">
      <c r="A2" s="2" t="s">
        <v>26</v>
      </c>
      <c r="B2" s="23">
        <f>1/9</f>
        <v>0.1111111111111111</v>
      </c>
      <c r="C2" s="23">
        <f t="shared" ref="C2:D2" si="0">1/9</f>
        <v>0.1111111111111111</v>
      </c>
      <c r="D2" s="23">
        <f t="shared" si="0"/>
        <v>0.1111111111111111</v>
      </c>
      <c r="E2" s="23">
        <f>1/3</f>
        <v>0.33333333333333331</v>
      </c>
      <c r="F2" s="23">
        <f>1/6</f>
        <v>0.16666666666666666</v>
      </c>
      <c r="G2" s="23">
        <f>1/6</f>
        <v>0.16666666666666666</v>
      </c>
      <c r="H2" s="18">
        <f>SUM(B2:G2)</f>
        <v>0.99999999999999989</v>
      </c>
    </row>
    <row r="3" spans="1:11" ht="17.25" customHeight="1" x14ac:dyDescent="0.25">
      <c r="A3" s="33" t="s">
        <v>2</v>
      </c>
      <c r="B3" s="34"/>
      <c r="C3" s="34"/>
      <c r="D3" s="34"/>
      <c r="E3" s="34"/>
      <c r="F3" s="34"/>
      <c r="G3" s="34"/>
      <c r="H3" s="34"/>
    </row>
    <row r="4" spans="1:11" ht="30" customHeight="1" x14ac:dyDescent="0.25">
      <c r="A4" s="31" t="s">
        <v>12</v>
      </c>
      <c r="B4" s="32"/>
      <c r="C4" s="32"/>
      <c r="D4" s="32"/>
      <c r="E4" s="32"/>
      <c r="F4" s="32"/>
      <c r="G4" s="32"/>
      <c r="H4" s="32"/>
    </row>
    <row r="5" spans="1:11" x14ac:dyDescent="0.25">
      <c r="A5" s="7" t="s">
        <v>27</v>
      </c>
      <c r="B5" s="3">
        <f>IF($H8=0,0,B8/$H8)</f>
        <v>0.25210084033613445</v>
      </c>
      <c r="C5" s="3">
        <f t="shared" ref="C5:G5" si="1">IF($H8=0,0,C8/$H8)</f>
        <v>0.24369747899159666</v>
      </c>
      <c r="D5" s="3">
        <f t="shared" si="1"/>
        <v>0.25210084033613445</v>
      </c>
      <c r="E5" s="3">
        <f t="shared" si="1"/>
        <v>0.12605042016806722</v>
      </c>
      <c r="F5" s="3">
        <f t="shared" si="1"/>
        <v>6.3025210084033612E-2</v>
      </c>
      <c r="G5" s="3">
        <f t="shared" si="1"/>
        <v>6.3025210084033612E-2</v>
      </c>
      <c r="H5" s="4">
        <f>SUM(B5:G5)</f>
        <v>1</v>
      </c>
      <c r="K5" s="29"/>
    </row>
    <row r="6" spans="1:11" ht="15.75" thickBot="1" x14ac:dyDescent="0.3">
      <c r="A6" t="s">
        <v>28</v>
      </c>
      <c r="B6" s="9">
        <f>CompetenciasDepartamentos!B2</f>
        <v>0.6</v>
      </c>
      <c r="C6" s="9">
        <f>CompetenciasDepartamentos!B3</f>
        <v>0.57999999999999996</v>
      </c>
      <c r="D6" s="9">
        <f>CompetenciasDepartamentos!B4</f>
        <v>0.6</v>
      </c>
      <c r="E6" s="9">
        <f>CompetenciasDepartamentos!B5</f>
        <v>0.1</v>
      </c>
      <c r="F6" s="9">
        <f>CompetenciasDepartamentos!B6</f>
        <v>0.1</v>
      </c>
      <c r="G6" s="9">
        <f>CompetenciasDepartamentos!B7</f>
        <v>0.1</v>
      </c>
      <c r="H6" s="4"/>
    </row>
    <row r="7" spans="1:11" ht="16.5" thickBot="1" x14ac:dyDescent="0.3">
      <c r="A7" s="20" t="s">
        <v>29</v>
      </c>
      <c r="B7" s="24">
        <v>6</v>
      </c>
      <c r="C7" s="24">
        <v>6</v>
      </c>
      <c r="D7" s="24">
        <v>6</v>
      </c>
      <c r="E7" s="24">
        <v>6</v>
      </c>
      <c r="F7" s="24">
        <v>7</v>
      </c>
      <c r="G7" s="24">
        <v>7.25</v>
      </c>
      <c r="H7" s="21">
        <f>B7*B5+C7*C5+D7*D5+E7*E5+F7*F5+G7*G5</f>
        <v>6.1418067226890756</v>
      </c>
    </row>
    <row r="8" spans="1:11" hidden="1" x14ac:dyDescent="0.25">
      <c r="A8" s="1"/>
      <c r="B8" s="19">
        <f t="shared" ref="B8:G8" si="2">IF(ISBLANK(B7),0,B6*B$2)</f>
        <v>6.6666666666666666E-2</v>
      </c>
      <c r="C8" s="19">
        <f t="shared" si="2"/>
        <v>6.4444444444444443E-2</v>
      </c>
      <c r="D8" s="19">
        <f t="shared" si="2"/>
        <v>6.6666666666666666E-2</v>
      </c>
      <c r="E8" s="19">
        <f t="shared" si="2"/>
        <v>3.3333333333333333E-2</v>
      </c>
      <c r="F8" s="19">
        <f t="shared" si="2"/>
        <v>1.6666666666666666E-2</v>
      </c>
      <c r="G8" s="19">
        <f t="shared" si="2"/>
        <v>1.6666666666666666E-2</v>
      </c>
      <c r="H8" s="19">
        <f>SUM(B8:G8)</f>
        <v>0.26444444444444443</v>
      </c>
    </row>
    <row r="9" spans="1:11" x14ac:dyDescent="0.25">
      <c r="A9" s="1"/>
      <c r="B9" s="22"/>
      <c r="C9" s="22"/>
      <c r="D9" s="22"/>
      <c r="E9" s="22"/>
      <c r="F9" s="22"/>
      <c r="G9" s="22"/>
      <c r="H9" s="22"/>
    </row>
    <row r="10" spans="1:11" x14ac:dyDescent="0.25">
      <c r="A10" s="33" t="s">
        <v>3</v>
      </c>
      <c r="B10" s="34"/>
      <c r="C10" s="34"/>
      <c r="D10" s="34"/>
      <c r="E10" s="34"/>
      <c r="F10" s="34"/>
      <c r="G10" s="34"/>
      <c r="H10" s="34"/>
    </row>
    <row r="11" spans="1:11" ht="46.5" customHeight="1" x14ac:dyDescent="0.25">
      <c r="A11" s="31" t="s">
        <v>13</v>
      </c>
      <c r="B11" s="32"/>
      <c r="C11" s="32"/>
      <c r="D11" s="32"/>
      <c r="E11" s="32"/>
      <c r="F11" s="32"/>
      <c r="G11" s="32"/>
      <c r="H11" s="32"/>
    </row>
    <row r="12" spans="1:11" ht="15.75" customHeight="1" x14ac:dyDescent="0.25">
      <c r="A12" s="7" t="s">
        <v>27</v>
      </c>
      <c r="B12" s="3">
        <f>IF($H15=0,0,B15/$H15)</f>
        <v>8.1632653061224497E-3</v>
      </c>
      <c r="C12" s="3">
        <f t="shared" ref="C12:G12" si="3">IF($H15=0,0,C15/$H15)</f>
        <v>8.1632653061224497E-3</v>
      </c>
      <c r="D12" s="3">
        <f t="shared" si="3"/>
        <v>4.0816326530612249E-3</v>
      </c>
      <c r="E12" s="3">
        <f t="shared" si="3"/>
        <v>0.8571428571428571</v>
      </c>
      <c r="F12" s="3">
        <f t="shared" si="3"/>
        <v>6.1224489795918373E-2</v>
      </c>
      <c r="G12" s="3">
        <f t="shared" si="3"/>
        <v>6.1224489795918373E-2</v>
      </c>
      <c r="H12" s="4">
        <f>SUM(B12:G12)</f>
        <v>0.99999999999999989</v>
      </c>
    </row>
    <row r="13" spans="1:11" ht="15.75" thickBot="1" x14ac:dyDescent="0.3">
      <c r="A13" t="s">
        <v>28</v>
      </c>
      <c r="B13" s="9">
        <f>CompetenciasDepartamentos!C2</f>
        <v>0.02</v>
      </c>
      <c r="C13" s="9">
        <f>CompetenciasDepartamentos!C3</f>
        <v>0.02</v>
      </c>
      <c r="D13" s="9">
        <f>CompetenciasDepartamentos!C4</f>
        <v>0.01</v>
      </c>
      <c r="E13" s="9">
        <f>CompetenciasDepartamentos!C5</f>
        <v>0.7</v>
      </c>
      <c r="F13" s="9">
        <f>CompetenciasDepartamentos!C6</f>
        <v>0.1</v>
      </c>
      <c r="G13" s="9">
        <f>CompetenciasDepartamentos!C7</f>
        <v>0.1</v>
      </c>
      <c r="H13" s="6"/>
    </row>
    <row r="14" spans="1:11" ht="16.5" thickBot="1" x14ac:dyDescent="0.3">
      <c r="A14" s="20" t="s">
        <v>29</v>
      </c>
      <c r="B14" s="25">
        <v>8</v>
      </c>
      <c r="C14" s="25">
        <v>8</v>
      </c>
      <c r="D14" s="25">
        <v>8</v>
      </c>
      <c r="E14" s="25">
        <v>6</v>
      </c>
      <c r="F14" s="25">
        <v>8</v>
      </c>
      <c r="G14" s="25">
        <v>8</v>
      </c>
      <c r="H14" s="21">
        <f>B14*B12+C14*C12+D14*D12+E14*E12+F14*F12+G14*G12</f>
        <v>6.2857142857142847</v>
      </c>
    </row>
    <row r="15" spans="1:11" hidden="1" x14ac:dyDescent="0.25">
      <c r="A15" s="1"/>
      <c r="B15" s="19">
        <f>IF(ISBLANK(B14),0,B13*B$2)</f>
        <v>2.2222222222222222E-3</v>
      </c>
      <c r="C15" s="19">
        <f t="shared" ref="C15:G15" si="4">IF(ISBLANK(C14),0,C13*C$2)</f>
        <v>2.2222222222222222E-3</v>
      </c>
      <c r="D15" s="19">
        <f t="shared" si="4"/>
        <v>1.1111111111111111E-3</v>
      </c>
      <c r="E15" s="19">
        <f t="shared" si="4"/>
        <v>0.23333333333333331</v>
      </c>
      <c r="F15" s="19">
        <f t="shared" si="4"/>
        <v>1.6666666666666666E-2</v>
      </c>
      <c r="G15" s="19">
        <f t="shared" si="4"/>
        <v>1.6666666666666666E-2</v>
      </c>
      <c r="H15" s="2">
        <f>SUM(B15:G15)</f>
        <v>0.2722222222222222</v>
      </c>
    </row>
    <row r="16" spans="1:11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33" t="s">
        <v>4</v>
      </c>
      <c r="B17" s="34"/>
      <c r="C17" s="34"/>
      <c r="D17" s="34"/>
      <c r="E17" s="34"/>
      <c r="F17" s="34"/>
      <c r="G17" s="34"/>
      <c r="H17" s="34"/>
    </row>
    <row r="18" spans="1:8" ht="27.75" customHeight="1" x14ac:dyDescent="0.25">
      <c r="A18" s="31" t="s">
        <v>5</v>
      </c>
      <c r="B18" s="32"/>
      <c r="C18" s="32"/>
      <c r="D18" s="32"/>
      <c r="E18" s="32"/>
      <c r="F18" s="32"/>
      <c r="G18" s="32"/>
      <c r="H18" s="32"/>
    </row>
    <row r="19" spans="1:8" ht="17.25" customHeight="1" x14ac:dyDescent="0.25">
      <c r="A19" s="7" t="s">
        <v>27</v>
      </c>
      <c r="B19" s="3">
        <f>IF($H22=0,0,B22/$H22)</f>
        <v>0.11594202898550726</v>
      </c>
      <c r="C19" s="3">
        <f t="shared" ref="C19:G19" si="5">IF($H22=0,0,C22/$H22)</f>
        <v>0.11594202898550726</v>
      </c>
      <c r="D19" s="3">
        <f t="shared" si="5"/>
        <v>7.2463768115942032E-2</v>
      </c>
      <c r="E19" s="3">
        <f t="shared" si="5"/>
        <v>0.2608695652173913</v>
      </c>
      <c r="F19" s="3">
        <f t="shared" si="5"/>
        <v>0.21739130434782611</v>
      </c>
      <c r="G19" s="3">
        <f t="shared" si="5"/>
        <v>0.21739130434782611</v>
      </c>
      <c r="H19" s="4">
        <f>SUM(B19:G19)</f>
        <v>1.0000000000000002</v>
      </c>
    </row>
    <row r="20" spans="1:8" ht="15.75" thickBot="1" x14ac:dyDescent="0.3">
      <c r="A20" t="s">
        <v>28</v>
      </c>
      <c r="B20" s="9">
        <f>CompetenciasDepartamentos!D2</f>
        <v>0.08</v>
      </c>
      <c r="C20" s="9">
        <f>CompetenciasDepartamentos!D3</f>
        <v>0.08</v>
      </c>
      <c r="D20" s="9">
        <f>CompetenciasDepartamentos!D4</f>
        <v>0.05</v>
      </c>
      <c r="E20" s="9">
        <f>CompetenciasDepartamentos!D5</f>
        <v>0.06</v>
      </c>
      <c r="F20" s="9">
        <f>CompetenciasDepartamentos!D6</f>
        <v>0.1</v>
      </c>
      <c r="G20" s="9">
        <f>CompetenciasDepartamentos!D7</f>
        <v>0.1</v>
      </c>
      <c r="H20" s="6"/>
    </row>
    <row r="21" spans="1:8" ht="16.5" thickBot="1" x14ac:dyDescent="0.3">
      <c r="A21" s="20" t="s">
        <v>29</v>
      </c>
      <c r="B21" s="25">
        <v>6</v>
      </c>
      <c r="C21" s="25">
        <v>6</v>
      </c>
      <c r="D21" s="25">
        <v>6</v>
      </c>
      <c r="E21" s="25">
        <v>6</v>
      </c>
      <c r="F21" s="25">
        <v>7</v>
      </c>
      <c r="G21" s="25">
        <v>7</v>
      </c>
      <c r="H21" s="21">
        <f>B21*B19+C21*C19+D21*D19+E21*E19+F21*F19+G21*G19</f>
        <v>6.4347826086956523</v>
      </c>
    </row>
    <row r="22" spans="1:8" hidden="1" x14ac:dyDescent="0.25">
      <c r="A22" s="1"/>
      <c r="B22" s="19">
        <f>IF(ISBLANK(B21),0,B20*B$2)</f>
        <v>8.8888888888888889E-3</v>
      </c>
      <c r="C22" s="19">
        <f t="shared" ref="C22:G22" si="6">IF(ISBLANK(C21),0,C20*C$2)</f>
        <v>8.8888888888888889E-3</v>
      </c>
      <c r="D22" s="19">
        <f t="shared" si="6"/>
        <v>5.5555555555555558E-3</v>
      </c>
      <c r="E22" s="19">
        <f t="shared" si="6"/>
        <v>1.9999999999999997E-2</v>
      </c>
      <c r="F22" s="19">
        <f t="shared" si="6"/>
        <v>1.6666666666666666E-2</v>
      </c>
      <c r="G22" s="19">
        <f t="shared" si="6"/>
        <v>1.6666666666666666E-2</v>
      </c>
      <c r="H22" s="2">
        <f>SUM(B22:G22)</f>
        <v>7.6666666666666661E-2</v>
      </c>
    </row>
    <row r="23" spans="1:8" x14ac:dyDescent="0.25">
      <c r="A23" s="1"/>
      <c r="B23" s="5"/>
      <c r="C23" s="5"/>
      <c r="D23" s="5"/>
      <c r="E23" s="5"/>
      <c r="F23" s="5"/>
      <c r="G23" s="5"/>
      <c r="H23" s="5"/>
    </row>
    <row r="24" spans="1:8" x14ac:dyDescent="0.25">
      <c r="A24" s="33" t="s">
        <v>6</v>
      </c>
      <c r="B24" s="34"/>
      <c r="C24" s="34"/>
      <c r="D24" s="34"/>
      <c r="E24" s="34"/>
      <c r="F24" s="34"/>
      <c r="G24" s="34"/>
      <c r="H24" s="34"/>
    </row>
    <row r="25" spans="1:8" ht="30" customHeight="1" x14ac:dyDescent="0.25">
      <c r="A25" s="31" t="s">
        <v>14</v>
      </c>
      <c r="B25" s="32"/>
      <c r="C25" s="32"/>
      <c r="D25" s="32"/>
      <c r="E25" s="32"/>
      <c r="F25" s="32"/>
      <c r="G25" s="32"/>
      <c r="H25" s="32"/>
    </row>
    <row r="26" spans="1:8" ht="12.95" customHeight="1" x14ac:dyDescent="0.25">
      <c r="A26" s="7" t="s">
        <v>27</v>
      </c>
      <c r="B26" s="3">
        <f>IF($H29=0,0,B29/$H29)</f>
        <v>6.6115702479338859E-2</v>
      </c>
      <c r="C26" s="3">
        <f t="shared" ref="C26:G26" si="7">IF($H29=0,0,C29/$H29)</f>
        <v>6.6115702479338859E-2</v>
      </c>
      <c r="D26" s="3">
        <f t="shared" si="7"/>
        <v>0.12396694214876035</v>
      </c>
      <c r="E26" s="3">
        <f t="shared" si="7"/>
        <v>0.12396694214876035</v>
      </c>
      <c r="F26" s="3">
        <f t="shared" si="7"/>
        <v>0.30991735537190085</v>
      </c>
      <c r="G26" s="3">
        <f t="shared" si="7"/>
        <v>0.30991735537190085</v>
      </c>
      <c r="H26" s="4">
        <f>SUM(B26:G26)</f>
        <v>1</v>
      </c>
    </row>
    <row r="27" spans="1:8" ht="15.75" thickBot="1" x14ac:dyDescent="0.3">
      <c r="A27" t="s">
        <v>28</v>
      </c>
      <c r="B27" s="9">
        <f>CompetenciasDepartamentos!E2</f>
        <v>0.08</v>
      </c>
      <c r="C27" s="9">
        <f>CompetenciasDepartamentos!E3</f>
        <v>0.08</v>
      </c>
      <c r="D27" s="9">
        <f>CompetenciasDepartamentos!E4</f>
        <v>0.15</v>
      </c>
      <c r="E27" s="9">
        <f>CompetenciasDepartamentos!E5</f>
        <v>0.05</v>
      </c>
      <c r="F27" s="9">
        <f>CompetenciasDepartamentos!E6</f>
        <v>0.25</v>
      </c>
      <c r="G27" s="9">
        <f>CompetenciasDepartamentos!E7</f>
        <v>0.25</v>
      </c>
      <c r="H27" s="6"/>
    </row>
    <row r="28" spans="1:8" ht="16.5" thickBot="1" x14ac:dyDescent="0.3">
      <c r="A28" s="20" t="s">
        <v>29</v>
      </c>
      <c r="B28" s="25">
        <v>9</v>
      </c>
      <c r="C28" s="25">
        <v>9</v>
      </c>
      <c r="D28" s="25">
        <v>9</v>
      </c>
      <c r="E28" s="25">
        <v>6</v>
      </c>
      <c r="F28" s="25">
        <v>9</v>
      </c>
      <c r="G28" s="25">
        <v>9</v>
      </c>
      <c r="H28" s="21">
        <f>B28*B26+C28*C26+D28*D26+E28*E26+F28*F26+G28*G26</f>
        <v>8.6280991735537196</v>
      </c>
    </row>
    <row r="29" spans="1:8" hidden="1" x14ac:dyDescent="0.25">
      <c r="A29" s="1"/>
      <c r="B29" s="2">
        <f t="shared" ref="B29:G29" si="8">IF(ISBLANK(B28),0,B27*B$2)</f>
        <v>8.8888888888888889E-3</v>
      </c>
      <c r="C29" s="2">
        <f t="shared" si="8"/>
        <v>8.8888888888888889E-3</v>
      </c>
      <c r="D29" s="2">
        <f t="shared" si="8"/>
        <v>1.6666666666666666E-2</v>
      </c>
      <c r="E29" s="2">
        <f t="shared" si="8"/>
        <v>1.6666666666666666E-2</v>
      </c>
      <c r="F29" s="2">
        <f t="shared" si="8"/>
        <v>4.1666666666666664E-2</v>
      </c>
      <c r="G29" s="2">
        <f t="shared" si="8"/>
        <v>4.1666666666666664E-2</v>
      </c>
      <c r="H29" s="2">
        <f>SUM(B29:G29)</f>
        <v>0.13444444444444442</v>
      </c>
    </row>
    <row r="30" spans="1:8" x14ac:dyDescent="0.25">
      <c r="A30" s="1"/>
      <c r="B30" s="5"/>
      <c r="C30" s="5"/>
      <c r="D30" s="5"/>
      <c r="E30" s="5"/>
      <c r="F30" s="5"/>
      <c r="G30" s="5"/>
      <c r="H30" s="5"/>
    </row>
    <row r="31" spans="1:8" x14ac:dyDescent="0.25">
      <c r="A31" s="33" t="s">
        <v>7</v>
      </c>
      <c r="B31" s="34"/>
      <c r="C31" s="34"/>
      <c r="D31" s="34"/>
      <c r="E31" s="34"/>
      <c r="F31" s="34"/>
      <c r="G31" s="34"/>
      <c r="H31" s="34"/>
    </row>
    <row r="32" spans="1:8" ht="45.75" customHeight="1" x14ac:dyDescent="0.25">
      <c r="A32" s="31" t="s">
        <v>15</v>
      </c>
      <c r="B32" s="32"/>
      <c r="C32" s="32"/>
      <c r="D32" s="32"/>
      <c r="E32" s="32"/>
      <c r="F32" s="32"/>
      <c r="G32" s="32"/>
      <c r="H32" s="32"/>
    </row>
    <row r="33" spans="1:8" ht="17.25" customHeight="1" x14ac:dyDescent="0.25">
      <c r="A33" s="7" t="s">
        <v>27</v>
      </c>
      <c r="B33" s="3">
        <f>IF($H36=0,0,B36/$H36)</f>
        <v>0.12307692307692308</v>
      </c>
      <c r="C33" s="3">
        <f t="shared" ref="C33:G33" si="9">IF($H36=0,0,C36/$H36)</f>
        <v>0.12307692307692308</v>
      </c>
      <c r="D33" s="3">
        <f t="shared" si="9"/>
        <v>0.15384615384615385</v>
      </c>
      <c r="E33" s="3">
        <f t="shared" si="9"/>
        <v>0.13846153846153844</v>
      </c>
      <c r="F33" s="3">
        <f t="shared" si="9"/>
        <v>0.23076923076923078</v>
      </c>
      <c r="G33" s="3">
        <f t="shared" si="9"/>
        <v>0.23076923076923078</v>
      </c>
      <c r="H33" s="4">
        <f>SUM(B33:G33)</f>
        <v>1</v>
      </c>
    </row>
    <row r="34" spans="1:8" ht="15.75" thickBot="1" x14ac:dyDescent="0.3">
      <c r="A34" t="s">
        <v>28</v>
      </c>
      <c r="B34" s="9">
        <f>CompetenciasDepartamentos!F2</f>
        <v>0.08</v>
      </c>
      <c r="C34" s="9">
        <f>CompetenciasDepartamentos!F3</f>
        <v>0.08</v>
      </c>
      <c r="D34" s="9">
        <f>CompetenciasDepartamentos!F4</f>
        <v>0.1</v>
      </c>
      <c r="E34" s="9">
        <f>CompetenciasDepartamentos!F5</f>
        <v>0.03</v>
      </c>
      <c r="F34" s="9">
        <f>CompetenciasDepartamentos!F6</f>
        <v>0.1</v>
      </c>
      <c r="G34" s="9">
        <f>CompetenciasDepartamentos!F7</f>
        <v>0.1</v>
      </c>
      <c r="H34" s="6"/>
    </row>
    <row r="35" spans="1:8" ht="16.5" thickBot="1" x14ac:dyDescent="0.3">
      <c r="A35" s="20" t="s">
        <v>29</v>
      </c>
      <c r="B35" s="25">
        <v>7</v>
      </c>
      <c r="C35" s="25">
        <v>7</v>
      </c>
      <c r="D35" s="25">
        <v>7</v>
      </c>
      <c r="E35" s="25">
        <v>6</v>
      </c>
      <c r="F35" s="25">
        <v>7</v>
      </c>
      <c r="G35" s="25">
        <v>6.75</v>
      </c>
      <c r="H35" s="21">
        <f>B35*B33+C35*C33+D35*D33+E35*E33+F35*F33+G35*G33</f>
        <v>6.8038461538461545</v>
      </c>
    </row>
    <row r="36" spans="1:8" hidden="1" x14ac:dyDescent="0.25">
      <c r="A36" s="1"/>
      <c r="B36" s="2">
        <f t="shared" ref="B36:G36" si="10">IF(ISBLANK(B35),0,B34*B$2)</f>
        <v>8.8888888888888889E-3</v>
      </c>
      <c r="C36" s="2">
        <f t="shared" si="10"/>
        <v>8.8888888888888889E-3</v>
      </c>
      <c r="D36" s="2">
        <f t="shared" si="10"/>
        <v>1.1111111111111112E-2</v>
      </c>
      <c r="E36" s="2">
        <f t="shared" si="10"/>
        <v>9.9999999999999985E-3</v>
      </c>
      <c r="F36" s="2">
        <f t="shared" si="10"/>
        <v>1.6666666666666666E-2</v>
      </c>
      <c r="G36" s="2">
        <f t="shared" si="10"/>
        <v>1.6666666666666666E-2</v>
      </c>
      <c r="H36" s="2">
        <f>SUM(B36:G36)</f>
        <v>7.2222222222222215E-2</v>
      </c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33" t="s">
        <v>8</v>
      </c>
      <c r="B38" s="34"/>
      <c r="C38" s="34"/>
      <c r="D38" s="34"/>
      <c r="E38" s="34"/>
      <c r="F38" s="34"/>
      <c r="G38" s="34"/>
      <c r="H38" s="34"/>
    </row>
    <row r="39" spans="1:8" ht="32.25" customHeight="1" x14ac:dyDescent="0.25">
      <c r="A39" s="31" t="s">
        <v>9</v>
      </c>
      <c r="B39" s="32"/>
      <c r="C39" s="32"/>
      <c r="D39" s="32"/>
      <c r="E39" s="32"/>
      <c r="F39" s="32"/>
      <c r="G39" s="32"/>
      <c r="H39" s="32"/>
    </row>
    <row r="40" spans="1:8" ht="16.7" customHeight="1" x14ac:dyDescent="0.25">
      <c r="A40" s="7" t="s">
        <v>27</v>
      </c>
      <c r="B40" s="3">
        <f>IF($H43=0,0,B43/$H43)</f>
        <v>7.5471698113207558E-2</v>
      </c>
      <c r="C40" s="3">
        <f t="shared" ref="C40:G40" si="11">IF($H43=0,0,C43/$H43)</f>
        <v>7.5471698113207558E-2</v>
      </c>
      <c r="D40" s="3">
        <f t="shared" si="11"/>
        <v>5.6603773584905669E-2</v>
      </c>
      <c r="E40" s="3">
        <f t="shared" si="11"/>
        <v>8.4905660377358486E-2</v>
      </c>
      <c r="F40" s="3">
        <f t="shared" si="11"/>
        <v>0.35377358490566041</v>
      </c>
      <c r="G40" s="3">
        <f t="shared" si="11"/>
        <v>0.35377358490566041</v>
      </c>
      <c r="H40" s="4">
        <f>SUM(B40:G40)</f>
        <v>1.0000000000000002</v>
      </c>
    </row>
    <row r="41" spans="1:8" ht="15.75" thickBot="1" x14ac:dyDescent="0.3">
      <c r="A41" t="s">
        <v>28</v>
      </c>
      <c r="B41" s="9">
        <f>CompetenciasDepartamentos!G2</f>
        <v>0.08</v>
      </c>
      <c r="C41" s="9">
        <f>CompetenciasDepartamentos!G3</f>
        <v>0.08</v>
      </c>
      <c r="D41" s="9">
        <f>CompetenciasDepartamentos!G4</f>
        <v>0.06</v>
      </c>
      <c r="E41" s="9">
        <f>CompetenciasDepartamentos!G5</f>
        <v>0.03</v>
      </c>
      <c r="F41" s="9">
        <f>CompetenciasDepartamentos!G6</f>
        <v>0.25</v>
      </c>
      <c r="G41" s="9">
        <f>CompetenciasDepartamentos!G7</f>
        <v>0.25</v>
      </c>
      <c r="H41" s="6"/>
    </row>
    <row r="42" spans="1:8" ht="16.5" thickBot="1" x14ac:dyDescent="0.3">
      <c r="A42" s="20" t="s">
        <v>29</v>
      </c>
      <c r="B42" s="25">
        <v>7</v>
      </c>
      <c r="C42" s="25">
        <v>7</v>
      </c>
      <c r="D42" s="25">
        <v>7</v>
      </c>
      <c r="E42" s="25">
        <v>6</v>
      </c>
      <c r="F42" s="25">
        <v>7</v>
      </c>
      <c r="G42" s="25">
        <v>6.8</v>
      </c>
      <c r="H42" s="21">
        <f>B42*B40+C42*C40+D42*D40+E42*E40+F42*F40+G42*G40</f>
        <v>6.8443396226415096</v>
      </c>
    </row>
    <row r="43" spans="1:8" hidden="1" x14ac:dyDescent="0.25">
      <c r="A43" s="1"/>
      <c r="B43" s="2">
        <f t="shared" ref="B43:G43" si="12">IF(ISBLANK(B42),0,B41*B$2)</f>
        <v>8.8888888888888889E-3</v>
      </c>
      <c r="C43" s="2">
        <f t="shared" si="12"/>
        <v>8.8888888888888889E-3</v>
      </c>
      <c r="D43" s="2">
        <f t="shared" si="12"/>
        <v>6.6666666666666662E-3</v>
      </c>
      <c r="E43" s="2">
        <f t="shared" si="12"/>
        <v>9.9999999999999985E-3</v>
      </c>
      <c r="F43" s="2">
        <f t="shared" si="12"/>
        <v>4.1666666666666664E-2</v>
      </c>
      <c r="G43" s="2">
        <f t="shared" si="12"/>
        <v>4.1666666666666664E-2</v>
      </c>
      <c r="H43" s="2">
        <f>SUM(B43:G43)</f>
        <v>0.11777777777777776</v>
      </c>
    </row>
    <row r="44" spans="1:8" x14ac:dyDescent="0.25">
      <c r="A44" s="1"/>
      <c r="B44" s="5"/>
      <c r="C44" s="5"/>
      <c r="D44" s="5"/>
      <c r="E44" s="5"/>
      <c r="F44" s="5"/>
      <c r="G44" s="5"/>
      <c r="H44" s="5"/>
    </row>
    <row r="45" spans="1:8" x14ac:dyDescent="0.25">
      <c r="A45" s="33" t="s">
        <v>10</v>
      </c>
      <c r="B45" s="34"/>
      <c r="C45" s="34"/>
      <c r="D45" s="34"/>
      <c r="E45" s="34"/>
      <c r="F45" s="34"/>
      <c r="G45" s="34"/>
      <c r="H45" s="34"/>
    </row>
    <row r="46" spans="1:8" ht="31.5" customHeight="1" x14ac:dyDescent="0.25">
      <c r="A46" s="31" t="s">
        <v>11</v>
      </c>
      <c r="B46" s="32"/>
      <c r="C46" s="32"/>
      <c r="D46" s="32"/>
      <c r="E46" s="32"/>
      <c r="F46" s="32"/>
      <c r="G46" s="32"/>
      <c r="H46" s="32"/>
    </row>
    <row r="47" spans="1:8" ht="19.5" customHeight="1" x14ac:dyDescent="0.25">
      <c r="A47" s="7" t="s">
        <v>27</v>
      </c>
      <c r="B47" s="3">
        <f>IF($H50=0,0,B50/$H50)</f>
        <v>0.10714285714285714</v>
      </c>
      <c r="C47" s="3">
        <f t="shared" ref="C47:G47" si="13">IF($H50=0,0,C50/$H50)</f>
        <v>0.14285714285714285</v>
      </c>
      <c r="D47" s="3">
        <f t="shared" si="13"/>
        <v>5.3571428571428568E-2</v>
      </c>
      <c r="E47" s="3">
        <f t="shared" si="13"/>
        <v>0.1607142857142857</v>
      </c>
      <c r="F47" s="3">
        <f t="shared" si="13"/>
        <v>0.26785714285714285</v>
      </c>
      <c r="G47" s="3">
        <f t="shared" si="13"/>
        <v>0.26785714285714285</v>
      </c>
      <c r="H47" s="4">
        <f>SUM(B47:G47)</f>
        <v>1</v>
      </c>
    </row>
    <row r="48" spans="1:8" ht="15.75" thickBot="1" x14ac:dyDescent="0.3">
      <c r="A48" t="s">
        <v>28</v>
      </c>
      <c r="B48" s="9">
        <f>CompetenciasDepartamentos!H2</f>
        <v>0.06</v>
      </c>
      <c r="C48" s="9">
        <f>CompetenciasDepartamentos!H3</f>
        <v>0.08</v>
      </c>
      <c r="D48" s="9">
        <f>CompetenciasDepartamentos!H4</f>
        <v>0.03</v>
      </c>
      <c r="E48" s="9">
        <f>CompetenciasDepartamentos!H5</f>
        <v>0.03</v>
      </c>
      <c r="F48" s="9">
        <f>CompetenciasDepartamentos!H6</f>
        <v>0.1</v>
      </c>
      <c r="G48" s="9">
        <f>CompetenciasDepartamentos!H7</f>
        <v>0.1</v>
      </c>
      <c r="H48" s="6"/>
    </row>
    <row r="49" spans="1:8" ht="16.5" thickBot="1" x14ac:dyDescent="0.3">
      <c r="A49" s="20" t="s">
        <v>29</v>
      </c>
      <c r="B49" s="25">
        <v>7</v>
      </c>
      <c r="C49" s="25">
        <v>7</v>
      </c>
      <c r="D49" s="25">
        <v>7</v>
      </c>
      <c r="E49" s="25">
        <v>6</v>
      </c>
      <c r="F49" s="25">
        <v>8</v>
      </c>
      <c r="G49" s="25">
        <v>8</v>
      </c>
      <c r="H49" s="21">
        <f>B49*B47+C49*C47+D49*D47+E49*E47+F49*F47+G49*G47</f>
        <v>7.375</v>
      </c>
    </row>
    <row r="50" spans="1:8" hidden="1" x14ac:dyDescent="0.25">
      <c r="A50" s="1"/>
      <c r="B50" s="2">
        <f>IF(ISBLANK(B49),0,B48*B$2)</f>
        <v>6.6666666666666662E-3</v>
      </c>
      <c r="C50" s="2">
        <f t="shared" ref="C50:G50" si="14">IF(ISBLANK(C49),0,C48*C$2)</f>
        <v>8.8888888888888889E-3</v>
      </c>
      <c r="D50" s="2">
        <f t="shared" si="14"/>
        <v>3.3333333333333331E-3</v>
      </c>
      <c r="E50" s="2">
        <f t="shared" si="14"/>
        <v>9.9999999999999985E-3</v>
      </c>
      <c r="F50" s="2">
        <f t="shared" si="14"/>
        <v>1.6666666666666666E-2</v>
      </c>
      <c r="G50" s="2">
        <f t="shared" si="14"/>
        <v>1.6666666666666666E-2</v>
      </c>
      <c r="H50" s="2">
        <f>SUM(B50:G50)</f>
        <v>6.222222222222222E-2</v>
      </c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4"/>
      <c r="C53" s="14"/>
      <c r="D53" s="14"/>
      <c r="E53" s="14"/>
      <c r="F53" s="14"/>
      <c r="G53" s="14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</sheetData>
  <mergeCells count="14">
    <mergeCell ref="A18:H18"/>
    <mergeCell ref="A3:H3"/>
    <mergeCell ref="A4:H4"/>
    <mergeCell ref="A10:H10"/>
    <mergeCell ref="A11:H11"/>
    <mergeCell ref="A17:H17"/>
    <mergeCell ref="A45:H45"/>
    <mergeCell ref="A46:H46"/>
    <mergeCell ref="A24:H24"/>
    <mergeCell ref="A25:H25"/>
    <mergeCell ref="A31:H31"/>
    <mergeCell ref="A32:H32"/>
    <mergeCell ref="A38:H38"/>
    <mergeCell ref="A39:H39"/>
  </mergeCells>
  <conditionalFormatting sqref="H7">
    <cfRule type="cellIs" dxfId="34" priority="7" operator="lessThan">
      <formula>5</formula>
    </cfRule>
  </conditionalFormatting>
  <conditionalFormatting sqref="H14">
    <cfRule type="cellIs" dxfId="33" priority="6" operator="lessThan">
      <formula>5</formula>
    </cfRule>
  </conditionalFormatting>
  <conditionalFormatting sqref="H21">
    <cfRule type="cellIs" dxfId="32" priority="5" operator="lessThan">
      <formula>5</formula>
    </cfRule>
  </conditionalFormatting>
  <conditionalFormatting sqref="H28">
    <cfRule type="cellIs" dxfId="31" priority="4" operator="lessThan">
      <formula>5</formula>
    </cfRule>
  </conditionalFormatting>
  <conditionalFormatting sqref="H35">
    <cfRule type="cellIs" dxfId="30" priority="3" operator="lessThan">
      <formula>5</formula>
    </cfRule>
  </conditionalFormatting>
  <conditionalFormatting sqref="H42">
    <cfRule type="cellIs" dxfId="29" priority="2" operator="lessThan">
      <formula>5</formula>
    </cfRule>
  </conditionalFormatting>
  <conditionalFormatting sqref="H49">
    <cfRule type="cellIs" dxfId="28" priority="1" operator="lessThan">
      <formula>5</formula>
    </cfRule>
  </conditionalFormatting>
  <pageMargins left="0.25" right="0.25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opLeftCell="A7" zoomScale="65" zoomScaleNormal="65" workbookViewId="0">
      <selection activeCell="B14" sqref="B14"/>
    </sheetView>
  </sheetViews>
  <sheetFormatPr baseColWidth="10" defaultRowHeight="15" x14ac:dyDescent="0.25"/>
  <cols>
    <col min="1" max="1" width="61.28515625" customWidth="1"/>
    <col min="2" max="2" width="14.42578125" customWidth="1"/>
    <col min="3" max="3" width="10.42578125" customWidth="1"/>
    <col min="4" max="4" width="10.5703125" customWidth="1"/>
    <col min="5" max="5" width="14.140625" customWidth="1"/>
    <col min="6" max="6" width="22" customWidth="1"/>
    <col min="7" max="7" width="17.5703125" customWidth="1"/>
    <col min="8" max="8" width="11.28515625" customWidth="1"/>
    <col min="9" max="10" width="5.85546875" customWidth="1"/>
  </cols>
  <sheetData>
    <row r="1" spans="1:8" ht="45" x14ac:dyDescent="0.25">
      <c r="A1" s="28" t="s">
        <v>32</v>
      </c>
      <c r="B1" s="8" t="s">
        <v>23</v>
      </c>
      <c r="C1" s="8" t="s">
        <v>24</v>
      </c>
      <c r="D1" s="8" t="s">
        <v>25</v>
      </c>
      <c r="E1" s="8" t="s">
        <v>30</v>
      </c>
      <c r="F1" s="8" t="s">
        <v>36</v>
      </c>
      <c r="G1" s="8" t="s">
        <v>37</v>
      </c>
      <c r="H1" s="8" t="s">
        <v>1</v>
      </c>
    </row>
    <row r="2" spans="1:8" ht="17.25" customHeight="1" x14ac:dyDescent="0.25">
      <c r="A2" s="35" t="s">
        <v>26</v>
      </c>
      <c r="B2" s="23">
        <f>1/9</f>
        <v>0.1111111111111111</v>
      </c>
      <c r="C2" s="23">
        <f t="shared" ref="C2:D2" si="0">1/9</f>
        <v>0.1111111111111111</v>
      </c>
      <c r="D2" s="23">
        <f t="shared" si="0"/>
        <v>0.1111111111111111</v>
      </c>
      <c r="E2" s="23">
        <f>1/3</f>
        <v>0.33333333333333331</v>
      </c>
      <c r="F2" s="23">
        <f>1/6</f>
        <v>0.16666666666666666</v>
      </c>
      <c r="G2" s="23">
        <f>1/6</f>
        <v>0.16666666666666666</v>
      </c>
      <c r="H2" s="18">
        <f>SUM(B2:G2)</f>
        <v>0.99999999999999989</v>
      </c>
    </row>
    <row r="3" spans="1:8" ht="17.25" customHeight="1" x14ac:dyDescent="0.25">
      <c r="A3" s="33" t="s">
        <v>2</v>
      </c>
      <c r="B3" s="34"/>
      <c r="C3" s="34"/>
      <c r="D3" s="34"/>
      <c r="E3" s="34"/>
      <c r="F3" s="34"/>
      <c r="G3" s="34"/>
      <c r="H3" s="34"/>
    </row>
    <row r="4" spans="1:8" ht="30" customHeight="1" x14ac:dyDescent="0.25">
      <c r="A4" s="31" t="s">
        <v>12</v>
      </c>
      <c r="B4" s="32"/>
      <c r="C4" s="32"/>
      <c r="D4" s="32"/>
      <c r="E4" s="32"/>
      <c r="F4" s="32"/>
      <c r="G4" s="32"/>
      <c r="H4" s="32"/>
    </row>
    <row r="5" spans="1:8" x14ac:dyDescent="0.25">
      <c r="A5" s="7" t="s">
        <v>27</v>
      </c>
      <c r="B5" s="3">
        <f>IF($H8=0,0,B8/$H8)</f>
        <v>0.25210084033613445</v>
      </c>
      <c r="C5" s="3">
        <f t="shared" ref="C5:G5" si="1">IF($H8=0,0,C8/$H8)</f>
        <v>0.24369747899159666</v>
      </c>
      <c r="D5" s="3">
        <f t="shared" si="1"/>
        <v>0.25210084033613445</v>
      </c>
      <c r="E5" s="3">
        <f t="shared" si="1"/>
        <v>0.12605042016806722</v>
      </c>
      <c r="F5" s="3">
        <f t="shared" si="1"/>
        <v>6.3025210084033612E-2</v>
      </c>
      <c r="G5" s="3">
        <f t="shared" si="1"/>
        <v>6.3025210084033612E-2</v>
      </c>
      <c r="H5" s="4">
        <f>SUM(B5:G5)</f>
        <v>1</v>
      </c>
    </row>
    <row r="6" spans="1:8" ht="15.75" thickBot="1" x14ac:dyDescent="0.3">
      <c r="A6" t="s">
        <v>28</v>
      </c>
      <c r="B6" s="9">
        <f>CompetenciasDepartamentos!B2</f>
        <v>0.6</v>
      </c>
      <c r="C6" s="9">
        <f>CompetenciasDepartamentos!B3</f>
        <v>0.57999999999999996</v>
      </c>
      <c r="D6" s="9">
        <f>CompetenciasDepartamentos!B4</f>
        <v>0.6</v>
      </c>
      <c r="E6" s="9">
        <f>CompetenciasDepartamentos!B5</f>
        <v>0.1</v>
      </c>
      <c r="F6" s="9">
        <f>CompetenciasDepartamentos!B6</f>
        <v>0.1</v>
      </c>
      <c r="G6" s="9">
        <f>CompetenciasDepartamentos!B7</f>
        <v>0.1</v>
      </c>
      <c r="H6" s="4"/>
    </row>
    <row r="7" spans="1:8" ht="16.5" thickBot="1" x14ac:dyDescent="0.3">
      <c r="A7" s="20" t="s">
        <v>29</v>
      </c>
      <c r="B7" s="24">
        <v>4</v>
      </c>
      <c r="C7" s="24">
        <v>4</v>
      </c>
      <c r="D7" s="24">
        <v>4</v>
      </c>
      <c r="E7" s="24">
        <v>3</v>
      </c>
      <c r="F7" s="24">
        <v>4</v>
      </c>
      <c r="G7" s="24">
        <v>3.75</v>
      </c>
      <c r="H7" s="21">
        <f>B7*B5+C7*C5+D7*D5+E7*E5+F7*F5+G7*G5</f>
        <v>3.8581932773109244</v>
      </c>
    </row>
    <row r="8" spans="1:8" hidden="1" x14ac:dyDescent="0.25">
      <c r="A8" s="1"/>
      <c r="B8" s="19">
        <f t="shared" ref="B8:G8" si="2">IF(ISBLANK(B7),0,B6*B$2)</f>
        <v>6.6666666666666666E-2</v>
      </c>
      <c r="C8" s="19">
        <f t="shared" si="2"/>
        <v>6.4444444444444443E-2</v>
      </c>
      <c r="D8" s="19">
        <f t="shared" si="2"/>
        <v>6.6666666666666666E-2</v>
      </c>
      <c r="E8" s="19">
        <f t="shared" si="2"/>
        <v>3.3333333333333333E-2</v>
      </c>
      <c r="F8" s="19">
        <f t="shared" si="2"/>
        <v>1.6666666666666666E-2</v>
      </c>
      <c r="G8" s="19">
        <f t="shared" si="2"/>
        <v>1.6666666666666666E-2</v>
      </c>
      <c r="H8" s="19">
        <f>SUM(B8:G8)</f>
        <v>0.26444444444444443</v>
      </c>
    </row>
    <row r="9" spans="1:8" x14ac:dyDescent="0.25">
      <c r="A9" s="1"/>
      <c r="B9" s="22"/>
      <c r="C9" s="22"/>
      <c r="D9" s="22"/>
      <c r="E9" s="22"/>
      <c r="F9" s="22"/>
      <c r="G9" s="22"/>
      <c r="H9" s="22"/>
    </row>
    <row r="10" spans="1:8" x14ac:dyDescent="0.25">
      <c r="A10" s="33" t="s">
        <v>3</v>
      </c>
      <c r="B10" s="34"/>
      <c r="C10" s="34"/>
      <c r="D10" s="34"/>
      <c r="E10" s="34"/>
      <c r="F10" s="34"/>
      <c r="G10" s="34"/>
      <c r="H10" s="34"/>
    </row>
    <row r="11" spans="1:8" ht="46.5" customHeight="1" x14ac:dyDescent="0.25">
      <c r="A11" s="31" t="s">
        <v>13</v>
      </c>
      <c r="B11" s="32"/>
      <c r="C11" s="32"/>
      <c r="D11" s="32"/>
      <c r="E11" s="32"/>
      <c r="F11" s="32"/>
      <c r="G11" s="32"/>
      <c r="H11" s="32"/>
    </row>
    <row r="12" spans="1:8" ht="15.75" customHeight="1" x14ac:dyDescent="0.25">
      <c r="A12" s="7" t="s">
        <v>27</v>
      </c>
      <c r="B12" s="3">
        <f>IF($H15=0,0,B15/$H15)</f>
        <v>8.1632653061224497E-3</v>
      </c>
      <c r="C12" s="3">
        <f t="shared" ref="C12:G12" si="3">IF($H15=0,0,C15/$H15)</f>
        <v>8.1632653061224497E-3</v>
      </c>
      <c r="D12" s="3">
        <f t="shared" si="3"/>
        <v>4.0816326530612249E-3</v>
      </c>
      <c r="E12" s="3">
        <f t="shared" si="3"/>
        <v>0.8571428571428571</v>
      </c>
      <c r="F12" s="3">
        <f t="shared" si="3"/>
        <v>6.1224489795918373E-2</v>
      </c>
      <c r="G12" s="3">
        <f t="shared" si="3"/>
        <v>6.1224489795918373E-2</v>
      </c>
      <c r="H12" s="4">
        <f>SUM(B12:G12)</f>
        <v>0.99999999999999989</v>
      </c>
    </row>
    <row r="13" spans="1:8" ht="15.75" thickBot="1" x14ac:dyDescent="0.3">
      <c r="A13" t="s">
        <v>28</v>
      </c>
      <c r="B13" s="9">
        <f>CompetenciasDepartamentos!C2</f>
        <v>0.02</v>
      </c>
      <c r="C13" s="9">
        <f>CompetenciasDepartamentos!C3</f>
        <v>0.02</v>
      </c>
      <c r="D13" s="9">
        <f>CompetenciasDepartamentos!C4</f>
        <v>0.01</v>
      </c>
      <c r="E13" s="9">
        <f>CompetenciasDepartamentos!C5</f>
        <v>0.7</v>
      </c>
      <c r="F13" s="9">
        <f>CompetenciasDepartamentos!C6</f>
        <v>0.1</v>
      </c>
      <c r="G13" s="9">
        <f>CompetenciasDepartamentos!C7</f>
        <v>0.1</v>
      </c>
      <c r="H13" s="6"/>
    </row>
    <row r="14" spans="1:8" ht="16.5" thickBot="1" x14ac:dyDescent="0.3">
      <c r="A14" s="20" t="s">
        <v>29</v>
      </c>
      <c r="B14" s="25">
        <v>4</v>
      </c>
      <c r="C14" s="25">
        <v>4</v>
      </c>
      <c r="D14" s="25">
        <v>4</v>
      </c>
      <c r="E14" s="25">
        <v>5</v>
      </c>
      <c r="F14" s="25">
        <v>4</v>
      </c>
      <c r="G14" s="25">
        <v>5</v>
      </c>
      <c r="H14" s="21">
        <f>B14*B12+C14*C12+D14*D12+E14*E12+F14*F12+G14*G12</f>
        <v>4.9183673469387754</v>
      </c>
    </row>
    <row r="15" spans="1:8" hidden="1" x14ac:dyDescent="0.25">
      <c r="A15" s="1"/>
      <c r="B15" s="19">
        <f>IF(ISBLANK(B14),0,B13*B$2)</f>
        <v>2.2222222222222222E-3</v>
      </c>
      <c r="C15" s="19">
        <f t="shared" ref="C15:G15" si="4">IF(ISBLANK(C14),0,C13*C$2)</f>
        <v>2.2222222222222222E-3</v>
      </c>
      <c r="D15" s="19">
        <f t="shared" si="4"/>
        <v>1.1111111111111111E-3</v>
      </c>
      <c r="E15" s="19">
        <f t="shared" si="4"/>
        <v>0.23333333333333331</v>
      </c>
      <c r="F15" s="19">
        <f t="shared" si="4"/>
        <v>1.6666666666666666E-2</v>
      </c>
      <c r="G15" s="19">
        <f t="shared" si="4"/>
        <v>1.6666666666666666E-2</v>
      </c>
      <c r="H15" s="2">
        <f>SUM(B15:G15)</f>
        <v>0.2722222222222222</v>
      </c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33" t="s">
        <v>4</v>
      </c>
      <c r="B17" s="34"/>
      <c r="C17" s="34"/>
      <c r="D17" s="34"/>
      <c r="E17" s="34"/>
      <c r="F17" s="34"/>
      <c r="G17" s="34"/>
      <c r="H17" s="34"/>
    </row>
    <row r="18" spans="1:8" ht="27.75" customHeight="1" x14ac:dyDescent="0.25">
      <c r="A18" s="31" t="s">
        <v>5</v>
      </c>
      <c r="B18" s="32"/>
      <c r="C18" s="32"/>
      <c r="D18" s="32"/>
      <c r="E18" s="32"/>
      <c r="F18" s="32"/>
      <c r="G18" s="32"/>
      <c r="H18" s="32"/>
    </row>
    <row r="19" spans="1:8" ht="17.25" customHeight="1" x14ac:dyDescent="0.25">
      <c r="A19" s="7" t="s">
        <v>27</v>
      </c>
      <c r="B19" s="3">
        <f>IF($H22=0,0,B22/$H22)</f>
        <v>0.11594202898550726</v>
      </c>
      <c r="C19" s="3">
        <f t="shared" ref="C19:G19" si="5">IF($H22=0,0,C22/$H22)</f>
        <v>0.11594202898550726</v>
      </c>
      <c r="D19" s="3">
        <f t="shared" si="5"/>
        <v>7.2463768115942032E-2</v>
      </c>
      <c r="E19" s="3">
        <f t="shared" si="5"/>
        <v>0.2608695652173913</v>
      </c>
      <c r="F19" s="3">
        <f t="shared" si="5"/>
        <v>0.21739130434782611</v>
      </c>
      <c r="G19" s="3">
        <f t="shared" si="5"/>
        <v>0.21739130434782611</v>
      </c>
      <c r="H19" s="4">
        <f>SUM(B19:G19)</f>
        <v>1.0000000000000002</v>
      </c>
    </row>
    <row r="20" spans="1:8" ht="15.75" thickBot="1" x14ac:dyDescent="0.3">
      <c r="A20" t="s">
        <v>28</v>
      </c>
      <c r="B20" s="9">
        <f>CompetenciasDepartamentos!D2</f>
        <v>0.08</v>
      </c>
      <c r="C20" s="9">
        <f>CompetenciasDepartamentos!D3</f>
        <v>0.08</v>
      </c>
      <c r="D20" s="9">
        <f>CompetenciasDepartamentos!D4</f>
        <v>0.05</v>
      </c>
      <c r="E20" s="9">
        <f>CompetenciasDepartamentos!D5</f>
        <v>0.06</v>
      </c>
      <c r="F20" s="9">
        <f>CompetenciasDepartamentos!D6</f>
        <v>0.1</v>
      </c>
      <c r="G20" s="9">
        <f>CompetenciasDepartamentos!D7</f>
        <v>0.1</v>
      </c>
      <c r="H20" s="6"/>
    </row>
    <row r="21" spans="1:8" ht="16.5" thickBot="1" x14ac:dyDescent="0.3">
      <c r="A21" s="20" t="s">
        <v>29</v>
      </c>
      <c r="B21" s="25">
        <v>5</v>
      </c>
      <c r="C21" s="25">
        <v>5</v>
      </c>
      <c r="D21" s="25">
        <v>5</v>
      </c>
      <c r="E21" s="25">
        <v>5</v>
      </c>
      <c r="F21" s="25">
        <v>5</v>
      </c>
      <c r="G21" s="25">
        <v>4.75</v>
      </c>
      <c r="H21" s="21">
        <f>B21*B19+C21*C19+D21*D19+E21*E19+F21*F19+G21*G19</f>
        <v>4.9456521739130439</v>
      </c>
    </row>
    <row r="22" spans="1:8" hidden="1" x14ac:dyDescent="0.25">
      <c r="A22" s="1"/>
      <c r="B22" s="19">
        <f>IF(ISBLANK(B21),0,B20*B$2)</f>
        <v>8.8888888888888889E-3</v>
      </c>
      <c r="C22" s="19">
        <f t="shared" ref="C22:G22" si="6">IF(ISBLANK(C21),0,C20*C$2)</f>
        <v>8.8888888888888889E-3</v>
      </c>
      <c r="D22" s="19">
        <f t="shared" si="6"/>
        <v>5.5555555555555558E-3</v>
      </c>
      <c r="E22" s="19">
        <f t="shared" si="6"/>
        <v>1.9999999999999997E-2</v>
      </c>
      <c r="F22" s="19">
        <f t="shared" si="6"/>
        <v>1.6666666666666666E-2</v>
      </c>
      <c r="G22" s="19">
        <f t="shared" si="6"/>
        <v>1.6666666666666666E-2</v>
      </c>
      <c r="H22" s="2">
        <f>SUM(B22:G22)</f>
        <v>7.6666666666666661E-2</v>
      </c>
    </row>
    <row r="23" spans="1:8" x14ac:dyDescent="0.25">
      <c r="A23" s="1"/>
      <c r="B23" s="5"/>
      <c r="C23" s="5"/>
      <c r="D23" s="5"/>
      <c r="E23" s="5"/>
      <c r="F23" s="5"/>
      <c r="G23" s="5"/>
      <c r="H23" s="5"/>
    </row>
    <row r="24" spans="1:8" x14ac:dyDescent="0.25">
      <c r="A24" s="33" t="s">
        <v>6</v>
      </c>
      <c r="B24" s="34"/>
      <c r="C24" s="34"/>
      <c r="D24" s="34"/>
      <c r="E24" s="34"/>
      <c r="F24" s="34"/>
      <c r="G24" s="34"/>
      <c r="H24" s="34"/>
    </row>
    <row r="25" spans="1:8" ht="30" customHeight="1" x14ac:dyDescent="0.25">
      <c r="A25" s="31" t="s">
        <v>14</v>
      </c>
      <c r="B25" s="32"/>
      <c r="C25" s="32"/>
      <c r="D25" s="32"/>
      <c r="E25" s="32"/>
      <c r="F25" s="32"/>
      <c r="G25" s="32"/>
      <c r="H25" s="32"/>
    </row>
    <row r="26" spans="1:8" ht="12.95" customHeight="1" x14ac:dyDescent="0.25">
      <c r="A26" s="7" t="s">
        <v>27</v>
      </c>
      <c r="B26" s="3">
        <f>IF($H29=0,0,B29/$H29)</f>
        <v>6.6115702479338859E-2</v>
      </c>
      <c r="C26" s="3">
        <f t="shared" ref="C26:G26" si="7">IF($H29=0,0,C29/$H29)</f>
        <v>6.6115702479338859E-2</v>
      </c>
      <c r="D26" s="3">
        <f t="shared" si="7"/>
        <v>0.12396694214876035</v>
      </c>
      <c r="E26" s="3">
        <f t="shared" si="7"/>
        <v>0.12396694214876035</v>
      </c>
      <c r="F26" s="3">
        <f t="shared" si="7"/>
        <v>0.30991735537190085</v>
      </c>
      <c r="G26" s="3">
        <f t="shared" si="7"/>
        <v>0.30991735537190085</v>
      </c>
      <c r="H26" s="4">
        <f>SUM(B26:G26)</f>
        <v>1</v>
      </c>
    </row>
    <row r="27" spans="1:8" ht="15.75" thickBot="1" x14ac:dyDescent="0.3">
      <c r="A27" t="s">
        <v>28</v>
      </c>
      <c r="B27" s="9">
        <f>CompetenciasDepartamentos!E2</f>
        <v>0.08</v>
      </c>
      <c r="C27" s="9">
        <f>CompetenciasDepartamentos!E3</f>
        <v>0.08</v>
      </c>
      <c r="D27" s="9">
        <f>CompetenciasDepartamentos!E4</f>
        <v>0.15</v>
      </c>
      <c r="E27" s="9">
        <f>CompetenciasDepartamentos!E5</f>
        <v>0.05</v>
      </c>
      <c r="F27" s="9">
        <f>CompetenciasDepartamentos!E6</f>
        <v>0.25</v>
      </c>
      <c r="G27" s="9">
        <f>CompetenciasDepartamentos!E7</f>
        <v>0.25</v>
      </c>
      <c r="H27" s="6"/>
    </row>
    <row r="28" spans="1:8" ht="16.5" thickBot="1" x14ac:dyDescent="0.3">
      <c r="A28" s="20" t="s">
        <v>29</v>
      </c>
      <c r="B28" s="25">
        <v>5</v>
      </c>
      <c r="C28" s="25">
        <v>5</v>
      </c>
      <c r="D28" s="25">
        <v>5</v>
      </c>
      <c r="E28" s="25">
        <v>3</v>
      </c>
      <c r="F28" s="25">
        <v>5</v>
      </c>
      <c r="G28" s="25">
        <v>4.5999999999999996</v>
      </c>
      <c r="H28" s="21">
        <f>B28*B26+C28*C26+D28*D26+E28*E26+F28*F26+G28*G26</f>
        <v>4.6280991735537196</v>
      </c>
    </row>
    <row r="29" spans="1:8" hidden="1" x14ac:dyDescent="0.25">
      <c r="A29" s="1"/>
      <c r="B29" s="2">
        <f t="shared" ref="B29:G29" si="8">IF(ISBLANK(B28),0,B27*B$2)</f>
        <v>8.8888888888888889E-3</v>
      </c>
      <c r="C29" s="2">
        <f t="shared" si="8"/>
        <v>8.8888888888888889E-3</v>
      </c>
      <c r="D29" s="2">
        <f t="shared" si="8"/>
        <v>1.6666666666666666E-2</v>
      </c>
      <c r="E29" s="2">
        <f t="shared" si="8"/>
        <v>1.6666666666666666E-2</v>
      </c>
      <c r="F29" s="2">
        <f t="shared" si="8"/>
        <v>4.1666666666666664E-2</v>
      </c>
      <c r="G29" s="2">
        <f t="shared" si="8"/>
        <v>4.1666666666666664E-2</v>
      </c>
      <c r="H29" s="2">
        <f>SUM(B29:G29)</f>
        <v>0.13444444444444442</v>
      </c>
    </row>
    <row r="30" spans="1:8" x14ac:dyDescent="0.25">
      <c r="A30" s="1"/>
      <c r="B30" s="5"/>
      <c r="C30" s="5"/>
      <c r="D30" s="5"/>
      <c r="E30" s="5"/>
      <c r="F30" s="5"/>
      <c r="G30" s="5"/>
      <c r="H30" s="5"/>
    </row>
    <row r="31" spans="1:8" x14ac:dyDescent="0.25">
      <c r="A31" s="33" t="s">
        <v>7</v>
      </c>
      <c r="B31" s="34"/>
      <c r="C31" s="34"/>
      <c r="D31" s="34"/>
      <c r="E31" s="34"/>
      <c r="F31" s="34"/>
      <c r="G31" s="34"/>
      <c r="H31" s="34"/>
    </row>
    <row r="32" spans="1:8" ht="45.75" customHeight="1" x14ac:dyDescent="0.25">
      <c r="A32" s="31" t="s">
        <v>15</v>
      </c>
      <c r="B32" s="32"/>
      <c r="C32" s="32"/>
      <c r="D32" s="32"/>
      <c r="E32" s="32"/>
      <c r="F32" s="32"/>
      <c r="G32" s="32"/>
      <c r="H32" s="32"/>
    </row>
    <row r="33" spans="1:8" ht="17.25" customHeight="1" x14ac:dyDescent="0.25">
      <c r="A33" s="7" t="s">
        <v>27</v>
      </c>
      <c r="B33" s="3">
        <f>IF($H36=0,0,B36/$H36)</f>
        <v>0.12307692307692308</v>
      </c>
      <c r="C33" s="3">
        <f t="shared" ref="C33:G33" si="9">IF($H36=0,0,C36/$H36)</f>
        <v>0.12307692307692308</v>
      </c>
      <c r="D33" s="3">
        <f t="shared" si="9"/>
        <v>0.15384615384615385</v>
      </c>
      <c r="E33" s="3">
        <f t="shared" si="9"/>
        <v>0.13846153846153844</v>
      </c>
      <c r="F33" s="3">
        <f t="shared" si="9"/>
        <v>0.23076923076923078</v>
      </c>
      <c r="G33" s="3">
        <f t="shared" si="9"/>
        <v>0.23076923076923078</v>
      </c>
      <c r="H33" s="4">
        <f>SUM(B33:G33)</f>
        <v>1</v>
      </c>
    </row>
    <row r="34" spans="1:8" ht="15.75" thickBot="1" x14ac:dyDescent="0.3">
      <c r="A34" t="s">
        <v>28</v>
      </c>
      <c r="B34" s="9">
        <f>CompetenciasDepartamentos!F2</f>
        <v>0.08</v>
      </c>
      <c r="C34" s="9">
        <f>CompetenciasDepartamentos!F3</f>
        <v>0.08</v>
      </c>
      <c r="D34" s="9">
        <f>CompetenciasDepartamentos!F4</f>
        <v>0.1</v>
      </c>
      <c r="E34" s="9">
        <f>CompetenciasDepartamentos!F5</f>
        <v>0.03</v>
      </c>
      <c r="F34" s="9">
        <f>CompetenciasDepartamentos!F6</f>
        <v>0.1</v>
      </c>
      <c r="G34" s="9">
        <f>CompetenciasDepartamentos!F7</f>
        <v>0.1</v>
      </c>
      <c r="H34" s="6"/>
    </row>
    <row r="35" spans="1:8" ht="16.5" thickBot="1" x14ac:dyDescent="0.3">
      <c r="A35" s="20" t="s">
        <v>29</v>
      </c>
      <c r="B35" s="25">
        <v>3</v>
      </c>
      <c r="C35" s="25">
        <v>3</v>
      </c>
      <c r="D35" s="25">
        <v>3</v>
      </c>
      <c r="E35" s="25">
        <v>6</v>
      </c>
      <c r="F35" s="25">
        <v>3</v>
      </c>
      <c r="G35" s="25">
        <v>3</v>
      </c>
      <c r="H35" s="21">
        <f>B35*B33+C35*C33+D35*D33+E35*E33+F35*F33+G35*G33</f>
        <v>3.4153846153846157</v>
      </c>
    </row>
    <row r="36" spans="1:8" hidden="1" x14ac:dyDescent="0.25">
      <c r="A36" s="1"/>
      <c r="B36" s="2">
        <f t="shared" ref="B36:G36" si="10">IF(ISBLANK(B35),0,B34*B$2)</f>
        <v>8.8888888888888889E-3</v>
      </c>
      <c r="C36" s="2">
        <f t="shared" si="10"/>
        <v>8.8888888888888889E-3</v>
      </c>
      <c r="D36" s="2">
        <f t="shared" si="10"/>
        <v>1.1111111111111112E-2</v>
      </c>
      <c r="E36" s="2">
        <f t="shared" si="10"/>
        <v>9.9999999999999985E-3</v>
      </c>
      <c r="F36" s="2">
        <f t="shared" si="10"/>
        <v>1.6666666666666666E-2</v>
      </c>
      <c r="G36" s="2">
        <f t="shared" si="10"/>
        <v>1.6666666666666666E-2</v>
      </c>
      <c r="H36" s="2">
        <f>SUM(B36:G36)</f>
        <v>7.2222222222222215E-2</v>
      </c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33" t="s">
        <v>8</v>
      </c>
      <c r="B38" s="34"/>
      <c r="C38" s="34"/>
      <c r="D38" s="34"/>
      <c r="E38" s="34"/>
      <c r="F38" s="34"/>
      <c r="G38" s="34"/>
      <c r="H38" s="34"/>
    </row>
    <row r="39" spans="1:8" ht="32.25" customHeight="1" x14ac:dyDescent="0.25">
      <c r="A39" s="31" t="s">
        <v>9</v>
      </c>
      <c r="B39" s="32"/>
      <c r="C39" s="32"/>
      <c r="D39" s="32"/>
      <c r="E39" s="32"/>
      <c r="F39" s="32"/>
      <c r="G39" s="32"/>
      <c r="H39" s="32"/>
    </row>
    <row r="40" spans="1:8" ht="16.7" customHeight="1" x14ac:dyDescent="0.25">
      <c r="A40" s="7" t="s">
        <v>27</v>
      </c>
      <c r="B40" s="3">
        <f>IF($H43=0,0,B43/$H43)</f>
        <v>7.5471698113207558E-2</v>
      </c>
      <c r="C40" s="3">
        <f t="shared" ref="C40:G40" si="11">IF($H43=0,0,C43/$H43)</f>
        <v>7.5471698113207558E-2</v>
      </c>
      <c r="D40" s="3">
        <f t="shared" si="11"/>
        <v>5.6603773584905669E-2</v>
      </c>
      <c r="E40" s="3">
        <f t="shared" si="11"/>
        <v>8.4905660377358486E-2</v>
      </c>
      <c r="F40" s="3">
        <f t="shared" si="11"/>
        <v>0.35377358490566041</v>
      </c>
      <c r="G40" s="3">
        <f t="shared" si="11"/>
        <v>0.35377358490566041</v>
      </c>
      <c r="H40" s="4">
        <f>SUM(B40:G40)</f>
        <v>1.0000000000000002</v>
      </c>
    </row>
    <row r="41" spans="1:8" ht="15.75" thickBot="1" x14ac:dyDescent="0.3">
      <c r="A41" t="s">
        <v>28</v>
      </c>
      <c r="B41" s="9">
        <f>CompetenciasDepartamentos!G2</f>
        <v>0.08</v>
      </c>
      <c r="C41" s="9">
        <f>CompetenciasDepartamentos!G3</f>
        <v>0.08</v>
      </c>
      <c r="D41" s="9">
        <f>CompetenciasDepartamentos!G4</f>
        <v>0.06</v>
      </c>
      <c r="E41" s="9">
        <f>CompetenciasDepartamentos!G5</f>
        <v>0.03</v>
      </c>
      <c r="F41" s="9">
        <f>CompetenciasDepartamentos!G6</f>
        <v>0.25</v>
      </c>
      <c r="G41" s="9">
        <f>CompetenciasDepartamentos!G7</f>
        <v>0.25</v>
      </c>
      <c r="H41" s="6"/>
    </row>
    <row r="42" spans="1:8" ht="16.5" thickBot="1" x14ac:dyDescent="0.3">
      <c r="A42" s="20" t="s">
        <v>29</v>
      </c>
      <c r="B42" s="25">
        <v>3</v>
      </c>
      <c r="C42" s="25">
        <v>3</v>
      </c>
      <c r="D42" s="25">
        <v>3</v>
      </c>
      <c r="E42" s="25">
        <v>3</v>
      </c>
      <c r="F42" s="25">
        <v>3</v>
      </c>
      <c r="G42" s="25">
        <v>3</v>
      </c>
      <c r="H42" s="21">
        <f>B42*B40+C42*C40+D42*D40+E42*E40+F42*F40+G42*G40</f>
        <v>3</v>
      </c>
    </row>
    <row r="43" spans="1:8" hidden="1" x14ac:dyDescent="0.25">
      <c r="A43" s="1"/>
      <c r="B43" s="2">
        <f t="shared" ref="B43:G43" si="12">IF(ISBLANK(B42),0,B41*B$2)</f>
        <v>8.8888888888888889E-3</v>
      </c>
      <c r="C43" s="2">
        <f t="shared" si="12"/>
        <v>8.8888888888888889E-3</v>
      </c>
      <c r="D43" s="2">
        <f t="shared" si="12"/>
        <v>6.6666666666666662E-3</v>
      </c>
      <c r="E43" s="2">
        <f t="shared" si="12"/>
        <v>9.9999999999999985E-3</v>
      </c>
      <c r="F43" s="2">
        <f t="shared" si="12"/>
        <v>4.1666666666666664E-2</v>
      </c>
      <c r="G43" s="2">
        <f t="shared" si="12"/>
        <v>4.1666666666666664E-2</v>
      </c>
      <c r="H43" s="2">
        <f>SUM(B43:G43)</f>
        <v>0.11777777777777776</v>
      </c>
    </row>
    <row r="44" spans="1:8" x14ac:dyDescent="0.25">
      <c r="A44" s="1"/>
      <c r="B44" s="5"/>
      <c r="C44" s="5"/>
      <c r="D44" s="5"/>
      <c r="E44" s="5"/>
      <c r="F44" s="5"/>
      <c r="G44" s="5"/>
      <c r="H44" s="5"/>
    </row>
    <row r="45" spans="1:8" x14ac:dyDescent="0.25">
      <c r="A45" s="33" t="s">
        <v>10</v>
      </c>
      <c r="B45" s="34"/>
      <c r="C45" s="34"/>
      <c r="D45" s="34"/>
      <c r="E45" s="34"/>
      <c r="F45" s="34"/>
      <c r="G45" s="34"/>
      <c r="H45" s="34"/>
    </row>
    <row r="46" spans="1:8" ht="31.5" customHeight="1" x14ac:dyDescent="0.25">
      <c r="A46" s="31" t="s">
        <v>11</v>
      </c>
      <c r="B46" s="32"/>
      <c r="C46" s="32"/>
      <c r="D46" s="32"/>
      <c r="E46" s="32"/>
      <c r="F46" s="32"/>
      <c r="G46" s="32"/>
      <c r="H46" s="32"/>
    </row>
    <row r="47" spans="1:8" ht="19.5" customHeight="1" x14ac:dyDescent="0.25">
      <c r="A47" s="7" t="s">
        <v>27</v>
      </c>
      <c r="B47" s="3">
        <f>IF($H50=0,0,B50/$H50)</f>
        <v>0.10714285714285714</v>
      </c>
      <c r="C47" s="3">
        <f t="shared" ref="C47:G47" si="13">IF($H50=0,0,C50/$H50)</f>
        <v>0.14285714285714285</v>
      </c>
      <c r="D47" s="3">
        <f t="shared" si="13"/>
        <v>5.3571428571428568E-2</v>
      </c>
      <c r="E47" s="3">
        <f t="shared" si="13"/>
        <v>0.1607142857142857</v>
      </c>
      <c r="F47" s="3">
        <f t="shared" si="13"/>
        <v>0.26785714285714285</v>
      </c>
      <c r="G47" s="3">
        <f t="shared" si="13"/>
        <v>0.26785714285714285</v>
      </c>
      <c r="H47" s="4">
        <f>SUM(B47:G47)</f>
        <v>1</v>
      </c>
    </row>
    <row r="48" spans="1:8" ht="15.75" thickBot="1" x14ac:dyDescent="0.3">
      <c r="A48" t="s">
        <v>28</v>
      </c>
      <c r="B48" s="9">
        <f>CompetenciasDepartamentos!H2</f>
        <v>0.06</v>
      </c>
      <c r="C48" s="9">
        <f>CompetenciasDepartamentos!H3</f>
        <v>0.08</v>
      </c>
      <c r="D48" s="9">
        <f>CompetenciasDepartamentos!H4</f>
        <v>0.03</v>
      </c>
      <c r="E48" s="9">
        <f>CompetenciasDepartamentos!H5</f>
        <v>0.03</v>
      </c>
      <c r="F48" s="9">
        <f>CompetenciasDepartamentos!H6</f>
        <v>0.1</v>
      </c>
      <c r="G48" s="9">
        <f>CompetenciasDepartamentos!H7</f>
        <v>0.1</v>
      </c>
      <c r="H48" s="6"/>
    </row>
    <row r="49" spans="1:8" ht="16.5" thickBot="1" x14ac:dyDescent="0.3">
      <c r="A49" s="20" t="s">
        <v>29</v>
      </c>
      <c r="B49" s="25">
        <v>3</v>
      </c>
      <c r="C49" s="25">
        <v>3</v>
      </c>
      <c r="D49" s="25">
        <v>3</v>
      </c>
      <c r="E49" s="25">
        <v>3</v>
      </c>
      <c r="F49" s="25">
        <v>3</v>
      </c>
      <c r="G49" s="25">
        <v>2.7</v>
      </c>
      <c r="H49" s="21">
        <f>B49*B47+C49*C47+D49*D47+E49*E47+F49*F47+G49*G47</f>
        <v>2.9196428571428568</v>
      </c>
    </row>
    <row r="50" spans="1:8" hidden="1" x14ac:dyDescent="0.25">
      <c r="A50" s="1"/>
      <c r="B50" s="2">
        <f>IF(ISBLANK(B49),0,B48*B$2)</f>
        <v>6.6666666666666662E-3</v>
      </c>
      <c r="C50" s="2">
        <f t="shared" ref="C50:G50" si="14">IF(ISBLANK(C49),0,C48*C$2)</f>
        <v>8.8888888888888889E-3</v>
      </c>
      <c r="D50" s="2">
        <f t="shared" si="14"/>
        <v>3.3333333333333331E-3</v>
      </c>
      <c r="E50" s="2">
        <f t="shared" si="14"/>
        <v>9.9999999999999985E-3</v>
      </c>
      <c r="F50" s="2">
        <f t="shared" si="14"/>
        <v>1.6666666666666666E-2</v>
      </c>
      <c r="G50" s="2">
        <f t="shared" si="14"/>
        <v>1.6666666666666666E-2</v>
      </c>
      <c r="H50" s="2">
        <f>SUM(B50:G50)</f>
        <v>6.222222222222222E-2</v>
      </c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4">
        <f t="shared" ref="B53:G53" si="15">B48+B41+B34+B27+B20+B13+B6</f>
        <v>1</v>
      </c>
      <c r="C53" s="14">
        <f t="shared" si="15"/>
        <v>1</v>
      </c>
      <c r="D53" s="14">
        <f t="shared" si="15"/>
        <v>1</v>
      </c>
      <c r="E53" s="14">
        <f t="shared" si="15"/>
        <v>0.99999999999999989</v>
      </c>
      <c r="F53" s="14">
        <f t="shared" si="15"/>
        <v>0.99999999999999989</v>
      </c>
      <c r="G53" s="14">
        <f t="shared" si="15"/>
        <v>0.99999999999999989</v>
      </c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</sheetData>
  <mergeCells count="14">
    <mergeCell ref="A18:H18"/>
    <mergeCell ref="A3:H3"/>
    <mergeCell ref="A4:H4"/>
    <mergeCell ref="A10:H10"/>
    <mergeCell ref="A11:H11"/>
    <mergeCell ref="A17:H17"/>
    <mergeCell ref="A45:H45"/>
    <mergeCell ref="A46:H46"/>
    <mergeCell ref="A24:H24"/>
    <mergeCell ref="A25:H25"/>
    <mergeCell ref="A31:H31"/>
    <mergeCell ref="A32:H32"/>
    <mergeCell ref="A38:H38"/>
    <mergeCell ref="A39:H39"/>
  </mergeCells>
  <conditionalFormatting sqref="H7">
    <cfRule type="cellIs" dxfId="27" priority="7" operator="lessThan">
      <formula>5</formula>
    </cfRule>
  </conditionalFormatting>
  <conditionalFormatting sqref="H14">
    <cfRule type="cellIs" dxfId="26" priority="6" operator="lessThan">
      <formula>5</formula>
    </cfRule>
  </conditionalFormatting>
  <conditionalFormatting sqref="H21">
    <cfRule type="cellIs" dxfId="25" priority="5" operator="lessThan">
      <formula>5</formula>
    </cfRule>
  </conditionalFormatting>
  <conditionalFormatting sqref="H28">
    <cfRule type="cellIs" dxfId="24" priority="4" operator="lessThan">
      <formula>5</formula>
    </cfRule>
  </conditionalFormatting>
  <conditionalFormatting sqref="H35">
    <cfRule type="cellIs" dxfId="23" priority="3" operator="lessThan">
      <formula>5</formula>
    </cfRule>
  </conditionalFormatting>
  <conditionalFormatting sqref="H42">
    <cfRule type="cellIs" dxfId="22" priority="2" operator="lessThan">
      <formula>5</formula>
    </cfRule>
  </conditionalFormatting>
  <conditionalFormatting sqref="H49">
    <cfRule type="cellIs" dxfId="21" priority="1" operator="lessThan">
      <formula>5</formula>
    </cfRule>
  </conditionalFormatting>
  <pageMargins left="0.25" right="0.25" top="0.75" bottom="0.75" header="0.3" footer="0.3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zoomScale="65" zoomScaleNormal="65" workbookViewId="0">
      <selection activeCell="F1" sqref="F1:G1"/>
    </sheetView>
  </sheetViews>
  <sheetFormatPr baseColWidth="10" defaultRowHeight="15" x14ac:dyDescent="0.25"/>
  <cols>
    <col min="1" max="1" width="61.28515625" customWidth="1"/>
    <col min="2" max="2" width="14.42578125" customWidth="1"/>
    <col min="3" max="3" width="10.42578125" customWidth="1"/>
    <col min="4" max="4" width="10.5703125" customWidth="1"/>
    <col min="5" max="5" width="12.42578125" customWidth="1"/>
    <col min="6" max="6" width="22" customWidth="1"/>
    <col min="7" max="7" width="17.5703125" customWidth="1"/>
    <col min="8" max="8" width="11.28515625" customWidth="1"/>
    <col min="9" max="10" width="5.85546875" customWidth="1"/>
  </cols>
  <sheetData>
    <row r="1" spans="1:8" ht="45" x14ac:dyDescent="0.25">
      <c r="A1" s="28" t="s">
        <v>33</v>
      </c>
      <c r="B1" s="8" t="s">
        <v>23</v>
      </c>
      <c r="C1" s="8" t="s">
        <v>24</v>
      </c>
      <c r="D1" s="8" t="s">
        <v>25</v>
      </c>
      <c r="E1" s="8" t="s">
        <v>30</v>
      </c>
      <c r="F1" s="8" t="s">
        <v>36</v>
      </c>
      <c r="G1" s="8" t="s">
        <v>37</v>
      </c>
      <c r="H1" s="8" t="s">
        <v>1</v>
      </c>
    </row>
    <row r="2" spans="1:8" ht="17.25" customHeight="1" x14ac:dyDescent="0.25">
      <c r="A2" s="2" t="s">
        <v>26</v>
      </c>
      <c r="B2" s="23">
        <f>1/9</f>
        <v>0.1111111111111111</v>
      </c>
      <c r="C2" s="23">
        <f t="shared" ref="C2:D2" si="0">1/9</f>
        <v>0.1111111111111111</v>
      </c>
      <c r="D2" s="23">
        <f t="shared" si="0"/>
        <v>0.1111111111111111</v>
      </c>
      <c r="E2" s="23">
        <f>1/3</f>
        <v>0.33333333333333331</v>
      </c>
      <c r="F2" s="23">
        <f>1/6</f>
        <v>0.16666666666666666</v>
      </c>
      <c r="G2" s="23">
        <f>1/6</f>
        <v>0.16666666666666666</v>
      </c>
      <c r="H2" s="18">
        <f>SUM(B2:G2)</f>
        <v>0.99999999999999989</v>
      </c>
    </row>
    <row r="3" spans="1:8" ht="17.25" customHeight="1" x14ac:dyDescent="0.25">
      <c r="A3" s="33" t="s">
        <v>2</v>
      </c>
      <c r="B3" s="34"/>
      <c r="C3" s="34"/>
      <c r="D3" s="34"/>
      <c r="E3" s="34"/>
      <c r="F3" s="34"/>
      <c r="G3" s="34"/>
      <c r="H3" s="34"/>
    </row>
    <row r="4" spans="1:8" ht="30" customHeight="1" x14ac:dyDescent="0.25">
      <c r="A4" s="31" t="s">
        <v>12</v>
      </c>
      <c r="B4" s="32"/>
      <c r="C4" s="32"/>
      <c r="D4" s="32"/>
      <c r="E4" s="32"/>
      <c r="F4" s="32"/>
      <c r="G4" s="32"/>
      <c r="H4" s="32"/>
    </row>
    <row r="5" spans="1:8" x14ac:dyDescent="0.25">
      <c r="A5" s="7" t="s">
        <v>27</v>
      </c>
      <c r="B5" s="3">
        <f>IF($H8=0,0,B8/$H8)</f>
        <v>0</v>
      </c>
      <c r="C5" s="3">
        <f t="shared" ref="C5:G5" si="1">IF($H8=0,0,C8/$H8)</f>
        <v>0</v>
      </c>
      <c r="D5" s="3">
        <f t="shared" si="1"/>
        <v>0</v>
      </c>
      <c r="E5" s="3">
        <f t="shared" si="1"/>
        <v>1</v>
      </c>
      <c r="F5" s="3">
        <f t="shared" si="1"/>
        <v>0</v>
      </c>
      <c r="G5" s="3">
        <f t="shared" si="1"/>
        <v>0</v>
      </c>
      <c r="H5" s="4">
        <f>SUM(B5:G5)</f>
        <v>1</v>
      </c>
    </row>
    <row r="6" spans="1:8" ht="15.75" thickBot="1" x14ac:dyDescent="0.3">
      <c r="A6" t="s">
        <v>28</v>
      </c>
      <c r="B6" s="9">
        <f>CompetenciasDepartamentos!B2</f>
        <v>0.6</v>
      </c>
      <c r="C6" s="9">
        <f>CompetenciasDepartamentos!B3</f>
        <v>0.57999999999999996</v>
      </c>
      <c r="D6" s="9">
        <f>CompetenciasDepartamentos!B4</f>
        <v>0.6</v>
      </c>
      <c r="E6" s="9">
        <f>CompetenciasDepartamentos!B5</f>
        <v>0.1</v>
      </c>
      <c r="F6" s="9">
        <f>CompetenciasDepartamentos!B6</f>
        <v>0.1</v>
      </c>
      <c r="G6" s="9">
        <f>CompetenciasDepartamentos!B7</f>
        <v>0.1</v>
      </c>
      <c r="H6" s="4"/>
    </row>
    <row r="7" spans="1:8" ht="16.5" thickBot="1" x14ac:dyDescent="0.3">
      <c r="A7" s="20" t="s">
        <v>29</v>
      </c>
      <c r="B7" s="24"/>
      <c r="C7" s="24"/>
      <c r="D7" s="24"/>
      <c r="E7" s="24">
        <v>4</v>
      </c>
      <c r="F7" s="24"/>
      <c r="G7" s="24"/>
      <c r="H7" s="21">
        <f>B7*B5+C7*C5+D7*D5+E7*E5+F7*F5+G7*G5</f>
        <v>4</v>
      </c>
    </row>
    <row r="8" spans="1:8" hidden="1" x14ac:dyDescent="0.25">
      <c r="A8" s="1"/>
      <c r="B8" s="19">
        <f t="shared" ref="B8:G8" si="2">IF(ISBLANK(B7),0,B6*B$2)</f>
        <v>0</v>
      </c>
      <c r="C8" s="19">
        <f t="shared" si="2"/>
        <v>0</v>
      </c>
      <c r="D8" s="19">
        <f t="shared" si="2"/>
        <v>0</v>
      </c>
      <c r="E8" s="19">
        <f t="shared" si="2"/>
        <v>3.3333333333333333E-2</v>
      </c>
      <c r="F8" s="19">
        <f t="shared" si="2"/>
        <v>0</v>
      </c>
      <c r="G8" s="19">
        <f t="shared" si="2"/>
        <v>0</v>
      </c>
      <c r="H8" s="19">
        <f>SUM(B8:G8)</f>
        <v>3.3333333333333333E-2</v>
      </c>
    </row>
    <row r="9" spans="1:8" x14ac:dyDescent="0.25">
      <c r="A9" s="1"/>
      <c r="B9" s="22"/>
      <c r="C9" s="22"/>
      <c r="D9" s="22"/>
      <c r="E9" s="22"/>
      <c r="F9" s="22"/>
      <c r="G9" s="22"/>
      <c r="H9" s="22"/>
    </row>
    <row r="10" spans="1:8" x14ac:dyDescent="0.25">
      <c r="A10" s="33" t="s">
        <v>3</v>
      </c>
      <c r="B10" s="34"/>
      <c r="C10" s="34"/>
      <c r="D10" s="34"/>
      <c r="E10" s="34"/>
      <c r="F10" s="34"/>
      <c r="G10" s="34"/>
      <c r="H10" s="34"/>
    </row>
    <row r="11" spans="1:8" ht="46.5" customHeight="1" x14ac:dyDescent="0.25">
      <c r="A11" s="31" t="s">
        <v>13</v>
      </c>
      <c r="B11" s="32"/>
      <c r="C11" s="32"/>
      <c r="D11" s="32"/>
      <c r="E11" s="32"/>
      <c r="F11" s="32"/>
      <c r="G11" s="32"/>
      <c r="H11" s="32"/>
    </row>
    <row r="12" spans="1:8" ht="15.75" customHeight="1" x14ac:dyDescent="0.25">
      <c r="A12" s="7" t="s">
        <v>27</v>
      </c>
      <c r="B12" s="3">
        <f>IF($H15=0,0,B15/$H15)</f>
        <v>0</v>
      </c>
      <c r="C12" s="3">
        <f t="shared" ref="C12:G12" si="3">IF($H15=0,0,C15/$H15)</f>
        <v>0</v>
      </c>
      <c r="D12" s="3">
        <f t="shared" si="3"/>
        <v>0</v>
      </c>
      <c r="E12" s="3">
        <f t="shared" si="3"/>
        <v>1</v>
      </c>
      <c r="F12" s="3">
        <f t="shared" si="3"/>
        <v>0</v>
      </c>
      <c r="G12" s="3">
        <f t="shared" si="3"/>
        <v>0</v>
      </c>
      <c r="H12" s="4">
        <f>SUM(B12:G12)</f>
        <v>1</v>
      </c>
    </row>
    <row r="13" spans="1:8" ht="15.75" thickBot="1" x14ac:dyDescent="0.3">
      <c r="A13" t="s">
        <v>28</v>
      </c>
      <c r="B13" s="9">
        <f>CompetenciasDepartamentos!C2</f>
        <v>0.02</v>
      </c>
      <c r="C13" s="9">
        <f>CompetenciasDepartamentos!C3</f>
        <v>0.02</v>
      </c>
      <c r="D13" s="9">
        <f>CompetenciasDepartamentos!C4</f>
        <v>0.01</v>
      </c>
      <c r="E13" s="9">
        <f>CompetenciasDepartamentos!C5</f>
        <v>0.7</v>
      </c>
      <c r="F13" s="9">
        <f>CompetenciasDepartamentos!C6</f>
        <v>0.1</v>
      </c>
      <c r="G13" s="9">
        <f>CompetenciasDepartamentos!C7</f>
        <v>0.1</v>
      </c>
      <c r="H13" s="6"/>
    </row>
    <row r="14" spans="1:8" ht="16.5" thickBot="1" x14ac:dyDescent="0.3">
      <c r="A14" s="20" t="s">
        <v>29</v>
      </c>
      <c r="B14" s="25"/>
      <c r="C14" s="25"/>
      <c r="D14" s="25"/>
      <c r="E14" s="25">
        <v>6</v>
      </c>
      <c r="F14" s="25"/>
      <c r="G14" s="25"/>
      <c r="H14" s="21">
        <f>B14*B12+C14*C12+D14*D12+E14*E12+F14*F12+G14*G12</f>
        <v>6</v>
      </c>
    </row>
    <row r="15" spans="1:8" hidden="1" x14ac:dyDescent="0.25">
      <c r="A15" s="1"/>
      <c r="B15" s="19">
        <f>IF(ISBLANK(B14),0,B13*B$2)</f>
        <v>0</v>
      </c>
      <c r="C15" s="19">
        <f t="shared" ref="C15:G15" si="4">IF(ISBLANK(C14),0,C13*C$2)</f>
        <v>0</v>
      </c>
      <c r="D15" s="19">
        <f t="shared" si="4"/>
        <v>0</v>
      </c>
      <c r="E15" s="19">
        <f t="shared" si="4"/>
        <v>0.23333333333333331</v>
      </c>
      <c r="F15" s="19">
        <f t="shared" si="4"/>
        <v>0</v>
      </c>
      <c r="G15" s="19">
        <f t="shared" si="4"/>
        <v>0</v>
      </c>
      <c r="H15" s="2">
        <f>SUM(B15:G15)</f>
        <v>0.23333333333333331</v>
      </c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33" t="s">
        <v>4</v>
      </c>
      <c r="B17" s="34"/>
      <c r="C17" s="34"/>
      <c r="D17" s="34"/>
      <c r="E17" s="34"/>
      <c r="F17" s="34"/>
      <c r="G17" s="34"/>
      <c r="H17" s="34"/>
    </row>
    <row r="18" spans="1:8" ht="27.75" customHeight="1" x14ac:dyDescent="0.25">
      <c r="A18" s="31" t="s">
        <v>5</v>
      </c>
      <c r="B18" s="32"/>
      <c r="C18" s="32"/>
      <c r="D18" s="32"/>
      <c r="E18" s="32"/>
      <c r="F18" s="32"/>
      <c r="G18" s="32"/>
      <c r="H18" s="32"/>
    </row>
    <row r="19" spans="1:8" ht="17.25" customHeight="1" x14ac:dyDescent="0.25">
      <c r="A19" s="7" t="s">
        <v>27</v>
      </c>
      <c r="B19" s="3">
        <f>IF($H22=0,0,B22/$H22)</f>
        <v>0</v>
      </c>
      <c r="C19" s="3">
        <f t="shared" ref="C19:G19" si="5">IF($H22=0,0,C22/$H22)</f>
        <v>0</v>
      </c>
      <c r="D19" s="3">
        <f t="shared" si="5"/>
        <v>0</v>
      </c>
      <c r="E19" s="3">
        <f t="shared" si="5"/>
        <v>1</v>
      </c>
      <c r="F19" s="3">
        <f t="shared" si="5"/>
        <v>0</v>
      </c>
      <c r="G19" s="3">
        <f t="shared" si="5"/>
        <v>0</v>
      </c>
      <c r="H19" s="4">
        <f>SUM(B19:G19)</f>
        <v>1</v>
      </c>
    </row>
    <row r="20" spans="1:8" ht="15.75" thickBot="1" x14ac:dyDescent="0.3">
      <c r="A20" t="s">
        <v>28</v>
      </c>
      <c r="B20" s="9">
        <f>CompetenciasDepartamentos!D2</f>
        <v>0.08</v>
      </c>
      <c r="C20" s="9">
        <f>CompetenciasDepartamentos!D3</f>
        <v>0.08</v>
      </c>
      <c r="D20" s="9">
        <f>CompetenciasDepartamentos!D4</f>
        <v>0.05</v>
      </c>
      <c r="E20" s="9">
        <f>CompetenciasDepartamentos!D5</f>
        <v>0.06</v>
      </c>
      <c r="F20" s="9">
        <f>CompetenciasDepartamentos!D6</f>
        <v>0.1</v>
      </c>
      <c r="G20" s="9">
        <f>CompetenciasDepartamentos!D7</f>
        <v>0.1</v>
      </c>
      <c r="H20" s="6"/>
    </row>
    <row r="21" spans="1:8" ht="16.5" thickBot="1" x14ac:dyDescent="0.3">
      <c r="A21" s="20" t="s">
        <v>29</v>
      </c>
      <c r="B21" s="25"/>
      <c r="C21" s="25"/>
      <c r="D21" s="25"/>
      <c r="E21" s="25">
        <v>6</v>
      </c>
      <c r="F21" s="25"/>
      <c r="G21" s="25"/>
      <c r="H21" s="21">
        <f>B21*B19+C21*C19+D21*D19+E21*E19+F21*F19+G21*G19</f>
        <v>6</v>
      </c>
    </row>
    <row r="22" spans="1:8" hidden="1" x14ac:dyDescent="0.25">
      <c r="A22" s="1"/>
      <c r="B22" s="19">
        <f>IF(ISBLANK(B21),0,B20*B$2)</f>
        <v>0</v>
      </c>
      <c r="C22" s="19">
        <f t="shared" ref="C22:G22" si="6">IF(ISBLANK(C21),0,C20*C$2)</f>
        <v>0</v>
      </c>
      <c r="D22" s="19">
        <f t="shared" si="6"/>
        <v>0</v>
      </c>
      <c r="E22" s="19">
        <f t="shared" si="6"/>
        <v>1.9999999999999997E-2</v>
      </c>
      <c r="F22" s="19">
        <f t="shared" si="6"/>
        <v>0</v>
      </c>
      <c r="G22" s="19">
        <f t="shared" si="6"/>
        <v>0</v>
      </c>
      <c r="H22" s="2">
        <f>SUM(B22:G22)</f>
        <v>1.9999999999999997E-2</v>
      </c>
    </row>
    <row r="23" spans="1:8" x14ac:dyDescent="0.25">
      <c r="A23" s="1"/>
      <c r="B23" s="5"/>
      <c r="C23" s="5"/>
      <c r="D23" s="5"/>
      <c r="E23" s="5"/>
      <c r="F23" s="5"/>
      <c r="G23" s="5"/>
      <c r="H23" s="5"/>
    </row>
    <row r="24" spans="1:8" x14ac:dyDescent="0.25">
      <c r="A24" s="33" t="s">
        <v>6</v>
      </c>
      <c r="B24" s="34"/>
      <c r="C24" s="34"/>
      <c r="D24" s="34"/>
      <c r="E24" s="34"/>
      <c r="F24" s="34"/>
      <c r="G24" s="34"/>
      <c r="H24" s="34"/>
    </row>
    <row r="25" spans="1:8" ht="30" customHeight="1" x14ac:dyDescent="0.25">
      <c r="A25" s="31" t="s">
        <v>14</v>
      </c>
      <c r="B25" s="32"/>
      <c r="C25" s="32"/>
      <c r="D25" s="32"/>
      <c r="E25" s="32"/>
      <c r="F25" s="32"/>
      <c r="G25" s="32"/>
      <c r="H25" s="32"/>
    </row>
    <row r="26" spans="1:8" ht="12.95" customHeight="1" x14ac:dyDescent="0.25">
      <c r="A26" s="7" t="s">
        <v>27</v>
      </c>
      <c r="B26" s="3">
        <f>IF($H29=0,0,B29/$H29)</f>
        <v>0</v>
      </c>
      <c r="C26" s="3">
        <f t="shared" ref="C26:G26" si="7">IF($H29=0,0,C29/$H29)</f>
        <v>0</v>
      </c>
      <c r="D26" s="3">
        <f t="shared" si="7"/>
        <v>0</v>
      </c>
      <c r="E26" s="3">
        <f t="shared" si="7"/>
        <v>1</v>
      </c>
      <c r="F26" s="3">
        <f t="shared" si="7"/>
        <v>0</v>
      </c>
      <c r="G26" s="3">
        <f t="shared" si="7"/>
        <v>0</v>
      </c>
      <c r="H26" s="4">
        <f>SUM(B26:G26)</f>
        <v>1</v>
      </c>
    </row>
    <row r="27" spans="1:8" ht="15.75" thickBot="1" x14ac:dyDescent="0.3">
      <c r="A27" t="s">
        <v>28</v>
      </c>
      <c r="B27" s="9">
        <f>CompetenciasDepartamentos!E2</f>
        <v>0.08</v>
      </c>
      <c r="C27" s="9">
        <f>CompetenciasDepartamentos!E3</f>
        <v>0.08</v>
      </c>
      <c r="D27" s="9">
        <f>CompetenciasDepartamentos!E4</f>
        <v>0.15</v>
      </c>
      <c r="E27" s="9">
        <f>CompetenciasDepartamentos!E5</f>
        <v>0.05</v>
      </c>
      <c r="F27" s="9">
        <f>CompetenciasDepartamentos!E6</f>
        <v>0.25</v>
      </c>
      <c r="G27" s="9">
        <f>CompetenciasDepartamentos!E7</f>
        <v>0.25</v>
      </c>
      <c r="H27" s="6"/>
    </row>
    <row r="28" spans="1:8" ht="16.5" thickBot="1" x14ac:dyDescent="0.3">
      <c r="A28" s="20" t="s">
        <v>29</v>
      </c>
      <c r="B28" s="25"/>
      <c r="C28" s="25"/>
      <c r="D28" s="25"/>
      <c r="E28" s="25">
        <v>5</v>
      </c>
      <c r="F28" s="25"/>
      <c r="G28" s="25"/>
      <c r="H28" s="21">
        <f>B28*B26+C28*C26+D28*D26+E28*E26+F28*F26+G28*G26</f>
        <v>5</v>
      </c>
    </row>
    <row r="29" spans="1:8" hidden="1" x14ac:dyDescent="0.25">
      <c r="A29" s="1"/>
      <c r="B29" s="2">
        <f t="shared" ref="B29:G29" si="8">IF(ISBLANK(B28),0,B27*B$2)</f>
        <v>0</v>
      </c>
      <c r="C29" s="2">
        <f t="shared" si="8"/>
        <v>0</v>
      </c>
      <c r="D29" s="2">
        <f t="shared" si="8"/>
        <v>0</v>
      </c>
      <c r="E29" s="2">
        <f t="shared" si="8"/>
        <v>1.6666666666666666E-2</v>
      </c>
      <c r="F29" s="2">
        <f t="shared" si="8"/>
        <v>0</v>
      </c>
      <c r="G29" s="2">
        <f t="shared" si="8"/>
        <v>0</v>
      </c>
      <c r="H29" s="2">
        <f>SUM(B29:G29)</f>
        <v>1.6666666666666666E-2</v>
      </c>
    </row>
    <row r="30" spans="1:8" x14ac:dyDescent="0.25">
      <c r="A30" s="1"/>
      <c r="B30" s="5"/>
      <c r="C30" s="5"/>
      <c r="D30" s="5"/>
      <c r="E30" s="5"/>
      <c r="F30" s="5"/>
      <c r="G30" s="5"/>
      <c r="H30" s="5"/>
    </row>
    <row r="31" spans="1:8" x14ac:dyDescent="0.25">
      <c r="A31" s="33" t="s">
        <v>7</v>
      </c>
      <c r="B31" s="34"/>
      <c r="C31" s="34"/>
      <c r="D31" s="34"/>
      <c r="E31" s="34"/>
      <c r="F31" s="34"/>
      <c r="G31" s="34"/>
      <c r="H31" s="34"/>
    </row>
    <row r="32" spans="1:8" ht="45.75" customHeight="1" x14ac:dyDescent="0.25">
      <c r="A32" s="31" t="s">
        <v>15</v>
      </c>
      <c r="B32" s="32"/>
      <c r="C32" s="32"/>
      <c r="D32" s="32"/>
      <c r="E32" s="32"/>
      <c r="F32" s="32"/>
      <c r="G32" s="32"/>
      <c r="H32" s="32"/>
    </row>
    <row r="33" spans="1:8" ht="17.25" customHeight="1" x14ac:dyDescent="0.25">
      <c r="A33" s="7" t="s">
        <v>27</v>
      </c>
      <c r="B33" s="3">
        <f>IF($H36=0,0,B36/$H36)</f>
        <v>0</v>
      </c>
      <c r="C33" s="3">
        <f t="shared" ref="C33:G33" si="9">IF($H36=0,0,C36/$H36)</f>
        <v>0</v>
      </c>
      <c r="D33" s="3">
        <f t="shared" si="9"/>
        <v>0</v>
      </c>
      <c r="E33" s="3">
        <f t="shared" si="9"/>
        <v>1</v>
      </c>
      <c r="F33" s="3">
        <f t="shared" si="9"/>
        <v>0</v>
      </c>
      <c r="G33" s="3">
        <f t="shared" si="9"/>
        <v>0</v>
      </c>
      <c r="H33" s="4">
        <f>SUM(B33:G33)</f>
        <v>1</v>
      </c>
    </row>
    <row r="34" spans="1:8" ht="15.75" thickBot="1" x14ac:dyDescent="0.3">
      <c r="A34" t="s">
        <v>28</v>
      </c>
      <c r="B34" s="9">
        <f>CompetenciasDepartamentos!F2</f>
        <v>0.08</v>
      </c>
      <c r="C34" s="9">
        <f>CompetenciasDepartamentos!F3</f>
        <v>0.08</v>
      </c>
      <c r="D34" s="9">
        <f>CompetenciasDepartamentos!F4</f>
        <v>0.1</v>
      </c>
      <c r="E34" s="9">
        <f>CompetenciasDepartamentos!F5</f>
        <v>0.03</v>
      </c>
      <c r="F34" s="9">
        <f>CompetenciasDepartamentos!F6</f>
        <v>0.1</v>
      </c>
      <c r="G34" s="9">
        <f>CompetenciasDepartamentos!F7</f>
        <v>0.1</v>
      </c>
      <c r="H34" s="6"/>
    </row>
    <row r="35" spans="1:8" ht="16.5" thickBot="1" x14ac:dyDescent="0.3">
      <c r="A35" s="20" t="s">
        <v>29</v>
      </c>
      <c r="B35" s="26"/>
      <c r="C35" s="26"/>
      <c r="D35" s="26"/>
      <c r="E35" s="26">
        <v>6</v>
      </c>
      <c r="F35" s="26"/>
      <c r="G35" s="26"/>
      <c r="H35" s="21">
        <f>B35*B33+C35*C33+D35*D33+E35*E33+F35*F33+G35*G33</f>
        <v>6</v>
      </c>
    </row>
    <row r="36" spans="1:8" hidden="1" x14ac:dyDescent="0.25">
      <c r="A36" s="1"/>
      <c r="B36" s="2">
        <f t="shared" ref="B36:G36" si="10">IF(ISBLANK(B35),0,B34*B$2)</f>
        <v>0</v>
      </c>
      <c r="C36" s="2">
        <f t="shared" si="10"/>
        <v>0</v>
      </c>
      <c r="D36" s="2">
        <f t="shared" si="10"/>
        <v>0</v>
      </c>
      <c r="E36" s="2">
        <f t="shared" si="10"/>
        <v>9.9999999999999985E-3</v>
      </c>
      <c r="F36" s="2">
        <f t="shared" si="10"/>
        <v>0</v>
      </c>
      <c r="G36" s="2">
        <f t="shared" si="10"/>
        <v>0</v>
      </c>
      <c r="H36" s="2">
        <f>SUM(B36:G36)</f>
        <v>9.9999999999999985E-3</v>
      </c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33" t="s">
        <v>8</v>
      </c>
      <c r="B38" s="34"/>
      <c r="C38" s="34"/>
      <c r="D38" s="34"/>
      <c r="E38" s="34"/>
      <c r="F38" s="34"/>
      <c r="G38" s="34"/>
      <c r="H38" s="34"/>
    </row>
    <row r="39" spans="1:8" ht="32.25" customHeight="1" x14ac:dyDescent="0.25">
      <c r="A39" s="31" t="s">
        <v>9</v>
      </c>
      <c r="B39" s="32"/>
      <c r="C39" s="32"/>
      <c r="D39" s="32"/>
      <c r="E39" s="32"/>
      <c r="F39" s="32"/>
      <c r="G39" s="32"/>
      <c r="H39" s="32"/>
    </row>
    <row r="40" spans="1:8" ht="16.7" customHeight="1" x14ac:dyDescent="0.25">
      <c r="A40" s="7" t="s">
        <v>27</v>
      </c>
      <c r="B40" s="3">
        <f>IF($H43=0,0,B43/$H43)</f>
        <v>0</v>
      </c>
      <c r="C40" s="3">
        <f t="shared" ref="C40:G40" si="11">IF($H43=0,0,C43/$H43)</f>
        <v>0</v>
      </c>
      <c r="D40" s="3">
        <f t="shared" si="11"/>
        <v>0</v>
      </c>
      <c r="E40" s="3">
        <f t="shared" si="11"/>
        <v>1</v>
      </c>
      <c r="F40" s="3">
        <f t="shared" si="11"/>
        <v>0</v>
      </c>
      <c r="G40" s="3">
        <f t="shared" si="11"/>
        <v>0</v>
      </c>
      <c r="H40" s="4">
        <f>SUM(B40:G40)</f>
        <v>1</v>
      </c>
    </row>
    <row r="41" spans="1:8" ht="15.75" thickBot="1" x14ac:dyDescent="0.3">
      <c r="A41" t="s">
        <v>28</v>
      </c>
      <c r="B41" s="9">
        <f>CompetenciasDepartamentos!G2</f>
        <v>0.08</v>
      </c>
      <c r="C41" s="9">
        <f>CompetenciasDepartamentos!G3</f>
        <v>0.08</v>
      </c>
      <c r="D41" s="9">
        <f>CompetenciasDepartamentos!G4</f>
        <v>0.06</v>
      </c>
      <c r="E41" s="9">
        <f>CompetenciasDepartamentos!G5</f>
        <v>0.03</v>
      </c>
      <c r="F41" s="9">
        <f>CompetenciasDepartamentos!G6</f>
        <v>0.25</v>
      </c>
      <c r="G41" s="9">
        <f>CompetenciasDepartamentos!G7</f>
        <v>0.25</v>
      </c>
      <c r="H41" s="6"/>
    </row>
    <row r="42" spans="1:8" ht="16.5" thickBot="1" x14ac:dyDescent="0.3">
      <c r="A42" s="20" t="s">
        <v>29</v>
      </c>
      <c r="B42" s="26"/>
      <c r="C42" s="26"/>
      <c r="D42" s="26"/>
      <c r="E42" s="26">
        <v>5</v>
      </c>
      <c r="F42" s="26"/>
      <c r="G42" s="26"/>
      <c r="H42" s="21">
        <f>B42*B40+C42*C40+D42*D40+E42*E40+F42*F40+G42*G40</f>
        <v>5</v>
      </c>
    </row>
    <row r="43" spans="1:8" hidden="1" x14ac:dyDescent="0.25">
      <c r="A43" s="1"/>
      <c r="B43" s="2">
        <f t="shared" ref="B43:G43" si="12">IF(ISBLANK(B42),0,B41*B$2)</f>
        <v>0</v>
      </c>
      <c r="C43" s="2">
        <f t="shared" si="12"/>
        <v>0</v>
      </c>
      <c r="D43" s="2">
        <f t="shared" si="12"/>
        <v>0</v>
      </c>
      <c r="E43" s="2">
        <f t="shared" si="12"/>
        <v>9.9999999999999985E-3</v>
      </c>
      <c r="F43" s="2">
        <f t="shared" si="12"/>
        <v>0</v>
      </c>
      <c r="G43" s="2">
        <f t="shared" si="12"/>
        <v>0</v>
      </c>
      <c r="H43" s="2">
        <f>SUM(B43:G43)</f>
        <v>9.9999999999999985E-3</v>
      </c>
    </row>
    <row r="44" spans="1:8" x14ac:dyDescent="0.25">
      <c r="A44" s="1"/>
      <c r="B44" s="5"/>
      <c r="C44" s="5"/>
      <c r="D44" s="5"/>
      <c r="E44" s="5"/>
      <c r="F44" s="5"/>
      <c r="G44" s="5"/>
      <c r="H44" s="5"/>
    </row>
    <row r="45" spans="1:8" x14ac:dyDescent="0.25">
      <c r="A45" s="33" t="s">
        <v>10</v>
      </c>
      <c r="B45" s="34"/>
      <c r="C45" s="34"/>
      <c r="D45" s="34"/>
      <c r="E45" s="34"/>
      <c r="F45" s="34"/>
      <c r="G45" s="34"/>
      <c r="H45" s="34"/>
    </row>
    <row r="46" spans="1:8" ht="31.5" customHeight="1" x14ac:dyDescent="0.25">
      <c r="A46" s="31" t="s">
        <v>11</v>
      </c>
      <c r="B46" s="32"/>
      <c r="C46" s="32"/>
      <c r="D46" s="32"/>
      <c r="E46" s="32"/>
      <c r="F46" s="32"/>
      <c r="G46" s="32"/>
      <c r="H46" s="32"/>
    </row>
    <row r="47" spans="1:8" ht="19.5" customHeight="1" x14ac:dyDescent="0.25">
      <c r="A47" s="7" t="s">
        <v>27</v>
      </c>
      <c r="B47" s="3">
        <f>IF($H50=0,0,B50/$H50)</f>
        <v>0</v>
      </c>
      <c r="C47" s="3">
        <f t="shared" ref="C47:G47" si="13">IF($H50=0,0,C50/$H50)</f>
        <v>0</v>
      </c>
      <c r="D47" s="3">
        <f t="shared" si="13"/>
        <v>0</v>
      </c>
      <c r="E47" s="3">
        <f t="shared" si="13"/>
        <v>1</v>
      </c>
      <c r="F47" s="3">
        <f t="shared" si="13"/>
        <v>0</v>
      </c>
      <c r="G47" s="3">
        <f t="shared" si="13"/>
        <v>0</v>
      </c>
      <c r="H47" s="4">
        <f>SUM(B47:G47)</f>
        <v>1</v>
      </c>
    </row>
    <row r="48" spans="1:8" ht="15.75" thickBot="1" x14ac:dyDescent="0.3">
      <c r="A48" t="s">
        <v>28</v>
      </c>
      <c r="B48" s="9">
        <f>CompetenciasDepartamentos!H2</f>
        <v>0.06</v>
      </c>
      <c r="C48" s="9">
        <f>CompetenciasDepartamentos!H3</f>
        <v>0.08</v>
      </c>
      <c r="D48" s="9">
        <f>CompetenciasDepartamentos!H4</f>
        <v>0.03</v>
      </c>
      <c r="E48" s="9">
        <f>CompetenciasDepartamentos!H5</f>
        <v>0.03</v>
      </c>
      <c r="F48" s="9">
        <f>CompetenciasDepartamentos!H6</f>
        <v>0.1</v>
      </c>
      <c r="G48" s="9">
        <f>CompetenciasDepartamentos!H7</f>
        <v>0.1</v>
      </c>
      <c r="H48" s="6"/>
    </row>
    <row r="49" spans="1:8" ht="16.5" thickBot="1" x14ac:dyDescent="0.3">
      <c r="A49" s="20" t="s">
        <v>29</v>
      </c>
      <c r="B49" s="26"/>
      <c r="C49" s="26"/>
      <c r="D49" s="26"/>
      <c r="E49" s="26">
        <v>4</v>
      </c>
      <c r="F49" s="26"/>
      <c r="G49" s="26"/>
      <c r="H49" s="21">
        <f>B49*B47+C49*C47+D49*D47+E49*E47+F49*F47+G49*G47</f>
        <v>4</v>
      </c>
    </row>
    <row r="50" spans="1:8" hidden="1" x14ac:dyDescent="0.25">
      <c r="A50" s="1"/>
      <c r="B50" s="2">
        <f>IF(ISBLANK(B49),0,B48*B$2)</f>
        <v>0</v>
      </c>
      <c r="C50" s="2">
        <f t="shared" ref="C50:G50" si="14">IF(ISBLANK(C49),0,C48*C$2)</f>
        <v>0</v>
      </c>
      <c r="D50" s="2">
        <f t="shared" si="14"/>
        <v>0</v>
      </c>
      <c r="E50" s="2">
        <f t="shared" si="14"/>
        <v>9.9999999999999985E-3</v>
      </c>
      <c r="F50" s="2">
        <f t="shared" si="14"/>
        <v>0</v>
      </c>
      <c r="G50" s="2">
        <f t="shared" si="14"/>
        <v>0</v>
      </c>
      <c r="H50" s="2">
        <f>SUM(B50:G50)</f>
        <v>9.9999999999999985E-3</v>
      </c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4">
        <f t="shared" ref="B53:G53" si="15">B48+B41+B34+B27+B20+B13+B6</f>
        <v>1</v>
      </c>
      <c r="C53" s="14">
        <f t="shared" si="15"/>
        <v>1</v>
      </c>
      <c r="D53" s="14">
        <f t="shared" si="15"/>
        <v>1</v>
      </c>
      <c r="E53" s="14">
        <f t="shared" si="15"/>
        <v>0.99999999999999989</v>
      </c>
      <c r="F53" s="14">
        <f t="shared" si="15"/>
        <v>0.99999999999999989</v>
      </c>
      <c r="G53" s="14">
        <f t="shared" si="15"/>
        <v>0.99999999999999989</v>
      </c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</sheetData>
  <mergeCells count="14">
    <mergeCell ref="A18:H18"/>
    <mergeCell ref="A3:H3"/>
    <mergeCell ref="A4:H4"/>
    <mergeCell ref="A10:H10"/>
    <mergeCell ref="A11:H11"/>
    <mergeCell ref="A17:H17"/>
    <mergeCell ref="A45:H45"/>
    <mergeCell ref="A46:H46"/>
    <mergeCell ref="A24:H24"/>
    <mergeCell ref="A25:H25"/>
    <mergeCell ref="A31:H31"/>
    <mergeCell ref="A32:H32"/>
    <mergeCell ref="A38:H38"/>
    <mergeCell ref="A39:H39"/>
  </mergeCells>
  <conditionalFormatting sqref="H7">
    <cfRule type="cellIs" dxfId="20" priority="7" operator="lessThan">
      <formula>5</formula>
    </cfRule>
  </conditionalFormatting>
  <conditionalFormatting sqref="H14">
    <cfRule type="cellIs" dxfId="19" priority="6" operator="lessThan">
      <formula>5</formula>
    </cfRule>
  </conditionalFormatting>
  <conditionalFormatting sqref="H21">
    <cfRule type="cellIs" dxfId="18" priority="5" operator="lessThan">
      <formula>5</formula>
    </cfRule>
  </conditionalFormatting>
  <conditionalFormatting sqref="H28">
    <cfRule type="cellIs" dxfId="17" priority="4" operator="lessThan">
      <formula>5</formula>
    </cfRule>
  </conditionalFormatting>
  <conditionalFormatting sqref="H35">
    <cfRule type="cellIs" dxfId="16" priority="3" operator="lessThan">
      <formula>5</formula>
    </cfRule>
  </conditionalFormatting>
  <conditionalFormatting sqref="H42">
    <cfRule type="cellIs" dxfId="15" priority="2" operator="lessThan">
      <formula>5</formula>
    </cfRule>
  </conditionalFormatting>
  <conditionalFormatting sqref="H49">
    <cfRule type="cellIs" dxfId="14" priority="1" operator="lessThan">
      <formula>5</formula>
    </cfRule>
  </conditionalFormatting>
  <pageMargins left="0.25" right="0.25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zoomScale="65" zoomScaleNormal="65" workbookViewId="0">
      <selection activeCell="F1" sqref="F1:G1"/>
    </sheetView>
  </sheetViews>
  <sheetFormatPr baseColWidth="10" defaultRowHeight="15" x14ac:dyDescent="0.25"/>
  <cols>
    <col min="1" max="1" width="61.28515625" customWidth="1"/>
    <col min="2" max="2" width="14.42578125" customWidth="1"/>
    <col min="3" max="3" width="10.42578125" customWidth="1"/>
    <col min="4" max="4" width="10.5703125" customWidth="1"/>
    <col min="5" max="5" width="12.42578125" customWidth="1"/>
    <col min="6" max="6" width="22" customWidth="1"/>
    <col min="7" max="7" width="17.5703125" customWidth="1"/>
    <col min="8" max="8" width="11.28515625" customWidth="1"/>
    <col min="9" max="10" width="5.85546875" customWidth="1"/>
  </cols>
  <sheetData>
    <row r="1" spans="1:8" ht="45" x14ac:dyDescent="0.25">
      <c r="A1" s="28" t="s">
        <v>34</v>
      </c>
      <c r="B1" s="8" t="s">
        <v>23</v>
      </c>
      <c r="C1" s="8" t="s">
        <v>24</v>
      </c>
      <c r="D1" s="8" t="s">
        <v>25</v>
      </c>
      <c r="E1" s="8" t="s">
        <v>30</v>
      </c>
      <c r="F1" s="8" t="s">
        <v>36</v>
      </c>
      <c r="G1" s="8" t="s">
        <v>37</v>
      </c>
      <c r="H1" s="8" t="s">
        <v>1</v>
      </c>
    </row>
    <row r="2" spans="1:8" ht="17.25" customHeight="1" x14ac:dyDescent="0.25">
      <c r="A2" s="2" t="s">
        <v>26</v>
      </c>
      <c r="B2" s="23">
        <f>1/9</f>
        <v>0.1111111111111111</v>
      </c>
      <c r="C2" s="23">
        <f t="shared" ref="C2:D2" si="0">1/9</f>
        <v>0.1111111111111111</v>
      </c>
      <c r="D2" s="23">
        <f t="shared" si="0"/>
        <v>0.1111111111111111</v>
      </c>
      <c r="E2" s="23">
        <f>1/3</f>
        <v>0.33333333333333331</v>
      </c>
      <c r="F2" s="23">
        <f>1/6</f>
        <v>0.16666666666666666</v>
      </c>
      <c r="G2" s="23">
        <f>1/6</f>
        <v>0.16666666666666666</v>
      </c>
      <c r="H2" s="18">
        <f>SUM(B2:G2)</f>
        <v>0.99999999999999989</v>
      </c>
    </row>
    <row r="3" spans="1:8" ht="17.25" customHeight="1" x14ac:dyDescent="0.25">
      <c r="A3" s="33" t="s">
        <v>2</v>
      </c>
      <c r="B3" s="34"/>
      <c r="C3" s="34"/>
      <c r="D3" s="34"/>
      <c r="E3" s="34"/>
      <c r="F3" s="34"/>
      <c r="G3" s="34"/>
      <c r="H3" s="34"/>
    </row>
    <row r="4" spans="1:8" ht="30" customHeight="1" x14ac:dyDescent="0.25">
      <c r="A4" s="31" t="s">
        <v>12</v>
      </c>
      <c r="B4" s="32"/>
      <c r="C4" s="32"/>
      <c r="D4" s="32"/>
      <c r="E4" s="32"/>
      <c r="F4" s="32"/>
      <c r="G4" s="32"/>
      <c r="H4" s="32"/>
    </row>
    <row r="5" spans="1:8" x14ac:dyDescent="0.25">
      <c r="A5" s="7" t="s">
        <v>27</v>
      </c>
      <c r="B5" s="3">
        <f>IF($H8=0,0,B8/$H8)</f>
        <v>0.25210084033613445</v>
      </c>
      <c r="C5" s="3">
        <f t="shared" ref="C5:G5" si="1">IF($H8=0,0,C8/$H8)</f>
        <v>0.24369747899159666</v>
      </c>
      <c r="D5" s="3">
        <f t="shared" si="1"/>
        <v>0.25210084033613445</v>
      </c>
      <c r="E5" s="3">
        <f t="shared" si="1"/>
        <v>0.12605042016806722</v>
      </c>
      <c r="F5" s="3">
        <f t="shared" si="1"/>
        <v>6.3025210084033612E-2</v>
      </c>
      <c r="G5" s="3">
        <f t="shared" si="1"/>
        <v>6.3025210084033612E-2</v>
      </c>
      <c r="H5" s="4">
        <f>SUM(B5:G5)</f>
        <v>1</v>
      </c>
    </row>
    <row r="6" spans="1:8" ht="15.75" thickBot="1" x14ac:dyDescent="0.3">
      <c r="A6" t="s">
        <v>28</v>
      </c>
      <c r="B6" s="9">
        <f>CompetenciasDepartamentos!B2</f>
        <v>0.6</v>
      </c>
      <c r="C6" s="9">
        <f>CompetenciasDepartamentos!B3</f>
        <v>0.57999999999999996</v>
      </c>
      <c r="D6" s="9">
        <f>CompetenciasDepartamentos!B4</f>
        <v>0.6</v>
      </c>
      <c r="E6" s="9">
        <f>CompetenciasDepartamentos!B5</f>
        <v>0.1</v>
      </c>
      <c r="F6" s="9">
        <f>CompetenciasDepartamentos!B6</f>
        <v>0.1</v>
      </c>
      <c r="G6" s="9">
        <f>CompetenciasDepartamentos!B7</f>
        <v>0.1</v>
      </c>
      <c r="H6" s="4"/>
    </row>
    <row r="7" spans="1:8" ht="16.5" thickBot="1" x14ac:dyDescent="0.3">
      <c r="A7" s="20" t="s">
        <v>29</v>
      </c>
      <c r="B7" s="24">
        <v>6</v>
      </c>
      <c r="C7" s="24">
        <v>6</v>
      </c>
      <c r="D7" s="24">
        <v>6</v>
      </c>
      <c r="E7" s="24">
        <v>7</v>
      </c>
      <c r="F7" s="24">
        <v>7</v>
      </c>
      <c r="G7" s="24">
        <v>7.5</v>
      </c>
      <c r="H7" s="21">
        <f>B7*B5+C7*C5+D7*D5+E7*E5+F7*F5+G7*G5</f>
        <v>6.283613445378152</v>
      </c>
    </row>
    <row r="8" spans="1:8" hidden="1" x14ac:dyDescent="0.25">
      <c r="A8" s="1"/>
      <c r="B8" s="19">
        <f t="shared" ref="B8:G8" si="2">IF(ISBLANK(B7),0,B6*B$2)</f>
        <v>6.6666666666666666E-2</v>
      </c>
      <c r="C8" s="19">
        <f t="shared" si="2"/>
        <v>6.4444444444444443E-2</v>
      </c>
      <c r="D8" s="19">
        <f t="shared" si="2"/>
        <v>6.6666666666666666E-2</v>
      </c>
      <c r="E8" s="19">
        <f t="shared" si="2"/>
        <v>3.3333333333333333E-2</v>
      </c>
      <c r="F8" s="19">
        <f t="shared" si="2"/>
        <v>1.6666666666666666E-2</v>
      </c>
      <c r="G8" s="19">
        <f t="shared" si="2"/>
        <v>1.6666666666666666E-2</v>
      </c>
      <c r="H8" s="19">
        <f>SUM(B8:G8)</f>
        <v>0.26444444444444443</v>
      </c>
    </row>
    <row r="9" spans="1:8" x14ac:dyDescent="0.25">
      <c r="A9" s="1"/>
      <c r="B9" s="22"/>
      <c r="C9" s="22"/>
      <c r="D9" s="22"/>
      <c r="E9" s="22"/>
      <c r="F9" s="22"/>
      <c r="G9" s="22"/>
      <c r="H9" s="22"/>
    </row>
    <row r="10" spans="1:8" x14ac:dyDescent="0.25">
      <c r="A10" s="33" t="s">
        <v>3</v>
      </c>
      <c r="B10" s="34"/>
      <c r="C10" s="34"/>
      <c r="D10" s="34"/>
      <c r="E10" s="34"/>
      <c r="F10" s="34"/>
      <c r="G10" s="34"/>
      <c r="H10" s="34"/>
    </row>
    <row r="11" spans="1:8" ht="46.5" customHeight="1" x14ac:dyDescent="0.25">
      <c r="A11" s="31" t="s">
        <v>13</v>
      </c>
      <c r="B11" s="32"/>
      <c r="C11" s="32"/>
      <c r="D11" s="32"/>
      <c r="E11" s="32"/>
      <c r="F11" s="32"/>
      <c r="G11" s="32"/>
      <c r="H11" s="32"/>
    </row>
    <row r="12" spans="1:8" ht="15.75" customHeight="1" x14ac:dyDescent="0.25">
      <c r="A12" s="7" t="s">
        <v>27</v>
      </c>
      <c r="B12" s="3">
        <f>IF($H15=0,0,B15/$H15)</f>
        <v>8.1632653061224497E-3</v>
      </c>
      <c r="C12" s="3">
        <f t="shared" ref="C12:G12" si="3">IF($H15=0,0,C15/$H15)</f>
        <v>8.1632653061224497E-3</v>
      </c>
      <c r="D12" s="3">
        <f t="shared" si="3"/>
        <v>4.0816326530612249E-3</v>
      </c>
      <c r="E12" s="3">
        <f t="shared" si="3"/>
        <v>0.8571428571428571</v>
      </c>
      <c r="F12" s="3">
        <f t="shared" si="3"/>
        <v>6.1224489795918373E-2</v>
      </c>
      <c r="G12" s="3">
        <f t="shared" si="3"/>
        <v>6.1224489795918373E-2</v>
      </c>
      <c r="H12" s="4">
        <f>SUM(B12:G12)</f>
        <v>0.99999999999999989</v>
      </c>
    </row>
    <row r="13" spans="1:8" ht="15.75" thickBot="1" x14ac:dyDescent="0.3">
      <c r="A13" t="s">
        <v>28</v>
      </c>
      <c r="B13" s="9">
        <f>CompetenciasDepartamentos!C2</f>
        <v>0.02</v>
      </c>
      <c r="C13" s="9">
        <f>CompetenciasDepartamentos!C3</f>
        <v>0.02</v>
      </c>
      <c r="D13" s="9">
        <f>CompetenciasDepartamentos!C4</f>
        <v>0.01</v>
      </c>
      <c r="E13" s="9">
        <f>CompetenciasDepartamentos!C5</f>
        <v>0.7</v>
      </c>
      <c r="F13" s="9">
        <f>CompetenciasDepartamentos!C6</f>
        <v>0.1</v>
      </c>
      <c r="G13" s="9">
        <f>CompetenciasDepartamentos!C7</f>
        <v>0.1</v>
      </c>
      <c r="H13" s="6"/>
    </row>
    <row r="14" spans="1:8" ht="16.5" thickBot="1" x14ac:dyDescent="0.3">
      <c r="A14" s="20" t="s">
        <v>29</v>
      </c>
      <c r="B14" s="25">
        <v>7</v>
      </c>
      <c r="C14" s="25">
        <v>7</v>
      </c>
      <c r="D14" s="25">
        <v>7</v>
      </c>
      <c r="E14" s="25">
        <v>7</v>
      </c>
      <c r="F14" s="25">
        <v>7</v>
      </c>
      <c r="G14" s="25">
        <v>7</v>
      </c>
      <c r="H14" s="21">
        <f>B14*B12+C14*C12+D14*D12+E14*E12+F14*F12+G14*G12</f>
        <v>7.0000000000000009</v>
      </c>
    </row>
    <row r="15" spans="1:8" hidden="1" x14ac:dyDescent="0.25">
      <c r="A15" s="1"/>
      <c r="B15" s="19">
        <f>IF(ISBLANK(B14),0,B13*B$2)</f>
        <v>2.2222222222222222E-3</v>
      </c>
      <c r="C15" s="19">
        <f t="shared" ref="C15:G15" si="4">IF(ISBLANK(C14),0,C13*C$2)</f>
        <v>2.2222222222222222E-3</v>
      </c>
      <c r="D15" s="19">
        <f t="shared" si="4"/>
        <v>1.1111111111111111E-3</v>
      </c>
      <c r="E15" s="19">
        <f t="shared" si="4"/>
        <v>0.23333333333333331</v>
      </c>
      <c r="F15" s="19">
        <f t="shared" si="4"/>
        <v>1.6666666666666666E-2</v>
      </c>
      <c r="G15" s="19">
        <f t="shared" si="4"/>
        <v>1.6666666666666666E-2</v>
      </c>
      <c r="H15" s="2">
        <f>SUM(B15:G15)</f>
        <v>0.2722222222222222</v>
      </c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33" t="s">
        <v>4</v>
      </c>
      <c r="B17" s="34"/>
      <c r="C17" s="34"/>
      <c r="D17" s="34"/>
      <c r="E17" s="34"/>
      <c r="F17" s="34"/>
      <c r="G17" s="34"/>
      <c r="H17" s="34"/>
    </row>
    <row r="18" spans="1:8" ht="27.75" customHeight="1" x14ac:dyDescent="0.25">
      <c r="A18" s="31" t="s">
        <v>5</v>
      </c>
      <c r="B18" s="32"/>
      <c r="C18" s="32"/>
      <c r="D18" s="32"/>
      <c r="E18" s="32"/>
      <c r="F18" s="32"/>
      <c r="G18" s="32"/>
      <c r="H18" s="32"/>
    </row>
    <row r="19" spans="1:8" ht="17.25" customHeight="1" x14ac:dyDescent="0.25">
      <c r="A19" s="7" t="s">
        <v>27</v>
      </c>
      <c r="B19" s="3">
        <f>IF($H22=0,0,B22/$H22)</f>
        <v>0.11594202898550726</v>
      </c>
      <c r="C19" s="3">
        <f t="shared" ref="C19:G19" si="5">IF($H22=0,0,C22/$H22)</f>
        <v>0.11594202898550726</v>
      </c>
      <c r="D19" s="3">
        <f t="shared" si="5"/>
        <v>7.2463768115942032E-2</v>
      </c>
      <c r="E19" s="3">
        <f t="shared" si="5"/>
        <v>0.2608695652173913</v>
      </c>
      <c r="F19" s="3">
        <f t="shared" si="5"/>
        <v>0.21739130434782611</v>
      </c>
      <c r="G19" s="3">
        <f t="shared" si="5"/>
        <v>0.21739130434782611</v>
      </c>
      <c r="H19" s="4">
        <f>SUM(B19:G19)</f>
        <v>1.0000000000000002</v>
      </c>
    </row>
    <row r="20" spans="1:8" ht="15.75" thickBot="1" x14ac:dyDescent="0.3">
      <c r="A20" t="s">
        <v>28</v>
      </c>
      <c r="B20" s="9">
        <f>CompetenciasDepartamentos!D2</f>
        <v>0.08</v>
      </c>
      <c r="C20" s="9">
        <f>CompetenciasDepartamentos!D3</f>
        <v>0.08</v>
      </c>
      <c r="D20" s="9">
        <f>CompetenciasDepartamentos!D4</f>
        <v>0.05</v>
      </c>
      <c r="E20" s="9">
        <f>CompetenciasDepartamentos!D5</f>
        <v>0.06</v>
      </c>
      <c r="F20" s="9">
        <f>CompetenciasDepartamentos!D6</f>
        <v>0.1</v>
      </c>
      <c r="G20" s="9">
        <f>CompetenciasDepartamentos!D7</f>
        <v>0.1</v>
      </c>
      <c r="H20" s="6"/>
    </row>
    <row r="21" spans="1:8" ht="16.5" thickBot="1" x14ac:dyDescent="0.3">
      <c r="A21" s="20" t="s">
        <v>29</v>
      </c>
      <c r="B21" s="25">
        <v>6</v>
      </c>
      <c r="C21" s="25">
        <v>6</v>
      </c>
      <c r="D21" s="25">
        <v>6</v>
      </c>
      <c r="E21" s="25">
        <v>7</v>
      </c>
      <c r="F21" s="25">
        <v>6</v>
      </c>
      <c r="G21" s="25">
        <v>6.75</v>
      </c>
      <c r="H21" s="21">
        <f>B21*B19+C21*C19+D21*D19+E21*E19+F21*F19+G21*G19</f>
        <v>6.4239130434782616</v>
      </c>
    </row>
    <row r="22" spans="1:8" hidden="1" x14ac:dyDescent="0.25">
      <c r="A22" s="1"/>
      <c r="B22" s="19">
        <f>IF(ISBLANK(B21),0,B20*B$2)</f>
        <v>8.8888888888888889E-3</v>
      </c>
      <c r="C22" s="19">
        <f t="shared" ref="C22:G22" si="6">IF(ISBLANK(C21),0,C20*C$2)</f>
        <v>8.8888888888888889E-3</v>
      </c>
      <c r="D22" s="19">
        <f t="shared" si="6"/>
        <v>5.5555555555555558E-3</v>
      </c>
      <c r="E22" s="19">
        <f t="shared" si="6"/>
        <v>1.9999999999999997E-2</v>
      </c>
      <c r="F22" s="19">
        <f t="shared" si="6"/>
        <v>1.6666666666666666E-2</v>
      </c>
      <c r="G22" s="19">
        <f t="shared" si="6"/>
        <v>1.6666666666666666E-2</v>
      </c>
      <c r="H22" s="2">
        <f>SUM(B22:G22)</f>
        <v>7.6666666666666661E-2</v>
      </c>
    </row>
    <row r="23" spans="1:8" x14ac:dyDescent="0.25">
      <c r="A23" s="1"/>
      <c r="B23" s="5"/>
      <c r="C23" s="5"/>
      <c r="D23" s="5"/>
      <c r="E23" s="5"/>
      <c r="F23" s="5"/>
      <c r="G23" s="5"/>
      <c r="H23" s="5"/>
    </row>
    <row r="24" spans="1:8" x14ac:dyDescent="0.25">
      <c r="A24" s="33" t="s">
        <v>6</v>
      </c>
      <c r="B24" s="34"/>
      <c r="C24" s="34"/>
      <c r="D24" s="34"/>
      <c r="E24" s="34"/>
      <c r="F24" s="34"/>
      <c r="G24" s="34"/>
      <c r="H24" s="34"/>
    </row>
    <row r="25" spans="1:8" ht="30" customHeight="1" x14ac:dyDescent="0.25">
      <c r="A25" s="31" t="s">
        <v>14</v>
      </c>
      <c r="B25" s="32"/>
      <c r="C25" s="32"/>
      <c r="D25" s="32"/>
      <c r="E25" s="32"/>
      <c r="F25" s="32"/>
      <c r="G25" s="32"/>
      <c r="H25" s="32"/>
    </row>
    <row r="26" spans="1:8" ht="12.95" customHeight="1" x14ac:dyDescent="0.25">
      <c r="A26" s="7" t="s">
        <v>27</v>
      </c>
      <c r="B26" s="3">
        <f>IF($H29=0,0,B29/$H29)</f>
        <v>6.6115702479338859E-2</v>
      </c>
      <c r="C26" s="3">
        <f t="shared" ref="C26:G26" si="7">IF($H29=0,0,C29/$H29)</f>
        <v>6.6115702479338859E-2</v>
      </c>
      <c r="D26" s="3">
        <f t="shared" si="7"/>
        <v>0.12396694214876035</v>
      </c>
      <c r="E26" s="3">
        <f t="shared" si="7"/>
        <v>0.12396694214876035</v>
      </c>
      <c r="F26" s="3">
        <f t="shared" si="7"/>
        <v>0.30991735537190085</v>
      </c>
      <c r="G26" s="3">
        <f t="shared" si="7"/>
        <v>0.30991735537190085</v>
      </c>
      <c r="H26" s="4">
        <f>SUM(B26:G26)</f>
        <v>1</v>
      </c>
    </row>
    <row r="27" spans="1:8" ht="15.75" thickBot="1" x14ac:dyDescent="0.3">
      <c r="A27" t="s">
        <v>28</v>
      </c>
      <c r="B27" s="9">
        <f>CompetenciasDepartamentos!E2</f>
        <v>0.08</v>
      </c>
      <c r="C27" s="9">
        <f>CompetenciasDepartamentos!E3</f>
        <v>0.08</v>
      </c>
      <c r="D27" s="9">
        <f>CompetenciasDepartamentos!E4</f>
        <v>0.15</v>
      </c>
      <c r="E27" s="9">
        <f>CompetenciasDepartamentos!E5</f>
        <v>0.05</v>
      </c>
      <c r="F27" s="9">
        <f>CompetenciasDepartamentos!E6</f>
        <v>0.25</v>
      </c>
      <c r="G27" s="9">
        <f>CompetenciasDepartamentos!E7</f>
        <v>0.25</v>
      </c>
      <c r="H27" s="6"/>
    </row>
    <row r="28" spans="1:8" ht="16.5" thickBot="1" x14ac:dyDescent="0.3">
      <c r="A28" s="20" t="s">
        <v>29</v>
      </c>
      <c r="B28" s="25">
        <v>6</v>
      </c>
      <c r="C28" s="25">
        <v>6</v>
      </c>
      <c r="D28" s="25">
        <v>6</v>
      </c>
      <c r="E28" s="25">
        <v>7</v>
      </c>
      <c r="F28" s="25">
        <v>7</v>
      </c>
      <c r="G28" s="25">
        <v>6.4</v>
      </c>
      <c r="H28" s="21">
        <f>B28*B26+C28*C26+D28*D26+E28*E26+F28*F26+G28*G26</f>
        <v>6.5578512396694224</v>
      </c>
    </row>
    <row r="29" spans="1:8" hidden="1" x14ac:dyDescent="0.25">
      <c r="A29" s="1"/>
      <c r="B29" s="2">
        <f t="shared" ref="B29:G29" si="8">IF(ISBLANK(B28),0,B27*B$2)</f>
        <v>8.8888888888888889E-3</v>
      </c>
      <c r="C29" s="2">
        <f t="shared" si="8"/>
        <v>8.8888888888888889E-3</v>
      </c>
      <c r="D29" s="2">
        <f t="shared" si="8"/>
        <v>1.6666666666666666E-2</v>
      </c>
      <c r="E29" s="2">
        <f t="shared" si="8"/>
        <v>1.6666666666666666E-2</v>
      </c>
      <c r="F29" s="2">
        <f t="shared" si="8"/>
        <v>4.1666666666666664E-2</v>
      </c>
      <c r="G29" s="2">
        <f t="shared" si="8"/>
        <v>4.1666666666666664E-2</v>
      </c>
      <c r="H29" s="2">
        <f>SUM(B29:G29)</f>
        <v>0.13444444444444442</v>
      </c>
    </row>
    <row r="30" spans="1:8" x14ac:dyDescent="0.25">
      <c r="A30" s="1"/>
      <c r="B30" s="5"/>
      <c r="C30" s="5"/>
      <c r="D30" s="5"/>
      <c r="E30" s="5"/>
      <c r="F30" s="5"/>
      <c r="G30" s="5"/>
      <c r="H30" s="5"/>
    </row>
    <row r="31" spans="1:8" x14ac:dyDescent="0.25">
      <c r="A31" s="33" t="s">
        <v>7</v>
      </c>
      <c r="B31" s="34"/>
      <c r="C31" s="34"/>
      <c r="D31" s="34"/>
      <c r="E31" s="34"/>
      <c r="F31" s="34"/>
      <c r="G31" s="34"/>
      <c r="H31" s="34"/>
    </row>
    <row r="32" spans="1:8" ht="45.75" customHeight="1" x14ac:dyDescent="0.25">
      <c r="A32" s="31" t="s">
        <v>15</v>
      </c>
      <c r="B32" s="32"/>
      <c r="C32" s="32"/>
      <c r="D32" s="32"/>
      <c r="E32" s="32"/>
      <c r="F32" s="32"/>
      <c r="G32" s="32"/>
      <c r="H32" s="32"/>
    </row>
    <row r="33" spans="1:8" ht="17.25" customHeight="1" x14ac:dyDescent="0.25">
      <c r="A33" s="7" t="s">
        <v>27</v>
      </c>
      <c r="B33" s="3">
        <f>IF($H36=0,0,B36/$H36)</f>
        <v>0.12307692307692308</v>
      </c>
      <c r="C33" s="3">
        <f t="shared" ref="C33:G33" si="9">IF($H36=0,0,C36/$H36)</f>
        <v>0.12307692307692308</v>
      </c>
      <c r="D33" s="3">
        <f t="shared" si="9"/>
        <v>0.15384615384615385</v>
      </c>
      <c r="E33" s="3">
        <f t="shared" si="9"/>
        <v>0.13846153846153844</v>
      </c>
      <c r="F33" s="3">
        <f t="shared" si="9"/>
        <v>0.23076923076923078</v>
      </c>
      <c r="G33" s="3">
        <f t="shared" si="9"/>
        <v>0.23076923076923078</v>
      </c>
      <c r="H33" s="4">
        <f>SUM(B33:G33)</f>
        <v>1</v>
      </c>
    </row>
    <row r="34" spans="1:8" ht="15.75" thickBot="1" x14ac:dyDescent="0.3">
      <c r="A34" t="s">
        <v>28</v>
      </c>
      <c r="B34" s="9">
        <f>CompetenciasDepartamentos!F2</f>
        <v>0.08</v>
      </c>
      <c r="C34" s="9">
        <f>CompetenciasDepartamentos!F3</f>
        <v>0.08</v>
      </c>
      <c r="D34" s="9">
        <f>CompetenciasDepartamentos!F4</f>
        <v>0.1</v>
      </c>
      <c r="E34" s="9">
        <f>CompetenciasDepartamentos!F5</f>
        <v>0.03</v>
      </c>
      <c r="F34" s="9">
        <f>CompetenciasDepartamentos!F6</f>
        <v>0.1</v>
      </c>
      <c r="G34" s="9">
        <f>CompetenciasDepartamentos!F7</f>
        <v>0.1</v>
      </c>
      <c r="H34" s="6"/>
    </row>
    <row r="35" spans="1:8" ht="16.5" thickBot="1" x14ac:dyDescent="0.3">
      <c r="A35" s="20" t="s">
        <v>29</v>
      </c>
      <c r="B35" s="25">
        <v>6</v>
      </c>
      <c r="C35" s="25">
        <v>6</v>
      </c>
      <c r="D35" s="25">
        <v>6</v>
      </c>
      <c r="E35" s="25">
        <v>8</v>
      </c>
      <c r="F35" s="25">
        <v>7</v>
      </c>
      <c r="G35" s="25">
        <v>7</v>
      </c>
      <c r="H35" s="21">
        <f>B35*B33+C35*C33+D35*D33+E35*E33+F35*F33+G35*G33</f>
        <v>6.7384615384615376</v>
      </c>
    </row>
    <row r="36" spans="1:8" hidden="1" x14ac:dyDescent="0.25">
      <c r="A36" s="1"/>
      <c r="B36" s="2">
        <f t="shared" ref="B36:G36" si="10">IF(ISBLANK(B35),0,B34*B$2)</f>
        <v>8.8888888888888889E-3</v>
      </c>
      <c r="C36" s="2">
        <f t="shared" si="10"/>
        <v>8.8888888888888889E-3</v>
      </c>
      <c r="D36" s="2">
        <f t="shared" si="10"/>
        <v>1.1111111111111112E-2</v>
      </c>
      <c r="E36" s="2">
        <f t="shared" si="10"/>
        <v>9.9999999999999985E-3</v>
      </c>
      <c r="F36" s="2">
        <f t="shared" si="10"/>
        <v>1.6666666666666666E-2</v>
      </c>
      <c r="G36" s="2">
        <f t="shared" si="10"/>
        <v>1.6666666666666666E-2</v>
      </c>
      <c r="H36" s="2">
        <f>SUM(B36:G36)</f>
        <v>7.2222222222222215E-2</v>
      </c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33" t="s">
        <v>8</v>
      </c>
      <c r="B38" s="34"/>
      <c r="C38" s="34"/>
      <c r="D38" s="34"/>
      <c r="E38" s="34"/>
      <c r="F38" s="34"/>
      <c r="G38" s="34"/>
      <c r="H38" s="34"/>
    </row>
    <row r="39" spans="1:8" ht="32.25" customHeight="1" x14ac:dyDescent="0.25">
      <c r="A39" s="31" t="s">
        <v>9</v>
      </c>
      <c r="B39" s="32"/>
      <c r="C39" s="32"/>
      <c r="D39" s="32"/>
      <c r="E39" s="32"/>
      <c r="F39" s="32"/>
      <c r="G39" s="32"/>
      <c r="H39" s="32"/>
    </row>
    <row r="40" spans="1:8" ht="16.7" customHeight="1" x14ac:dyDescent="0.25">
      <c r="A40" s="7" t="s">
        <v>27</v>
      </c>
      <c r="B40" s="3">
        <f>IF($H43=0,0,B43/$H43)</f>
        <v>7.5471698113207558E-2</v>
      </c>
      <c r="C40" s="3">
        <f t="shared" ref="C40:G40" si="11">IF($H43=0,0,C43/$H43)</f>
        <v>7.5471698113207558E-2</v>
      </c>
      <c r="D40" s="3">
        <f t="shared" si="11"/>
        <v>5.6603773584905669E-2</v>
      </c>
      <c r="E40" s="3">
        <f t="shared" si="11"/>
        <v>8.4905660377358486E-2</v>
      </c>
      <c r="F40" s="3">
        <f t="shared" si="11"/>
        <v>0.35377358490566041</v>
      </c>
      <c r="G40" s="3">
        <f t="shared" si="11"/>
        <v>0.35377358490566041</v>
      </c>
      <c r="H40" s="4">
        <f>SUM(B40:G40)</f>
        <v>1.0000000000000002</v>
      </c>
    </row>
    <row r="41" spans="1:8" ht="15.75" thickBot="1" x14ac:dyDescent="0.3">
      <c r="A41" t="s">
        <v>28</v>
      </c>
      <c r="B41" s="9">
        <f>CompetenciasDepartamentos!G2</f>
        <v>0.08</v>
      </c>
      <c r="C41" s="9">
        <f>CompetenciasDepartamentos!G3</f>
        <v>0.08</v>
      </c>
      <c r="D41" s="9">
        <f>CompetenciasDepartamentos!G4</f>
        <v>0.06</v>
      </c>
      <c r="E41" s="9">
        <f>CompetenciasDepartamentos!G5</f>
        <v>0.03</v>
      </c>
      <c r="F41" s="9">
        <f>CompetenciasDepartamentos!G6</f>
        <v>0.25</v>
      </c>
      <c r="G41" s="9">
        <f>CompetenciasDepartamentos!G7</f>
        <v>0.25</v>
      </c>
      <c r="H41" s="6"/>
    </row>
    <row r="42" spans="1:8" ht="16.5" thickBot="1" x14ac:dyDescent="0.3">
      <c r="A42" s="20" t="s">
        <v>29</v>
      </c>
      <c r="B42" s="25">
        <v>6</v>
      </c>
      <c r="C42" s="25">
        <v>6</v>
      </c>
      <c r="D42" s="25">
        <v>6</v>
      </c>
      <c r="E42" s="25">
        <v>8</v>
      </c>
      <c r="F42" s="25">
        <v>6</v>
      </c>
      <c r="G42" s="25">
        <v>6.2</v>
      </c>
      <c r="H42" s="21">
        <f>B42*B40+C42*C40+D42*D40+E42*E40+F42*F40+G42*G40</f>
        <v>6.2405660377358494</v>
      </c>
    </row>
    <row r="43" spans="1:8" hidden="1" x14ac:dyDescent="0.25">
      <c r="A43" s="1"/>
      <c r="B43" s="2">
        <f t="shared" ref="B43:G43" si="12">IF(ISBLANK(B42),0,B41*B$2)</f>
        <v>8.8888888888888889E-3</v>
      </c>
      <c r="C43" s="2">
        <f t="shared" si="12"/>
        <v>8.8888888888888889E-3</v>
      </c>
      <c r="D43" s="2">
        <f t="shared" si="12"/>
        <v>6.6666666666666662E-3</v>
      </c>
      <c r="E43" s="2">
        <f t="shared" si="12"/>
        <v>9.9999999999999985E-3</v>
      </c>
      <c r="F43" s="2">
        <f t="shared" si="12"/>
        <v>4.1666666666666664E-2</v>
      </c>
      <c r="G43" s="2">
        <f t="shared" si="12"/>
        <v>4.1666666666666664E-2</v>
      </c>
      <c r="H43" s="2">
        <f>SUM(B43:G43)</f>
        <v>0.11777777777777776</v>
      </c>
    </row>
    <row r="44" spans="1:8" x14ac:dyDescent="0.25">
      <c r="A44" s="1"/>
      <c r="B44" s="5"/>
      <c r="C44" s="5"/>
      <c r="D44" s="5"/>
      <c r="E44" s="5"/>
      <c r="F44" s="5"/>
      <c r="G44" s="5"/>
      <c r="H44" s="5"/>
    </row>
    <row r="45" spans="1:8" x14ac:dyDescent="0.25">
      <c r="A45" s="33" t="s">
        <v>10</v>
      </c>
      <c r="B45" s="34"/>
      <c r="C45" s="34"/>
      <c r="D45" s="34"/>
      <c r="E45" s="34"/>
      <c r="F45" s="34"/>
      <c r="G45" s="34"/>
      <c r="H45" s="34"/>
    </row>
    <row r="46" spans="1:8" ht="31.5" customHeight="1" x14ac:dyDescent="0.25">
      <c r="A46" s="31" t="s">
        <v>11</v>
      </c>
      <c r="B46" s="32"/>
      <c r="C46" s="32"/>
      <c r="D46" s="32"/>
      <c r="E46" s="32"/>
      <c r="F46" s="32"/>
      <c r="G46" s="32"/>
      <c r="H46" s="32"/>
    </row>
    <row r="47" spans="1:8" ht="19.5" customHeight="1" x14ac:dyDescent="0.25">
      <c r="A47" s="7" t="s">
        <v>27</v>
      </c>
      <c r="B47" s="3">
        <f>IF($H50=0,0,B50/$H50)</f>
        <v>0.10714285714285714</v>
      </c>
      <c r="C47" s="3">
        <f t="shared" ref="C47:G47" si="13">IF($H50=0,0,C50/$H50)</f>
        <v>0.14285714285714285</v>
      </c>
      <c r="D47" s="3">
        <f t="shared" si="13"/>
        <v>5.3571428571428568E-2</v>
      </c>
      <c r="E47" s="3">
        <f t="shared" si="13"/>
        <v>0.1607142857142857</v>
      </c>
      <c r="F47" s="3">
        <f t="shared" si="13"/>
        <v>0.26785714285714285</v>
      </c>
      <c r="G47" s="3">
        <f t="shared" si="13"/>
        <v>0.26785714285714285</v>
      </c>
      <c r="H47" s="4">
        <f>SUM(B47:G47)</f>
        <v>1</v>
      </c>
    </row>
    <row r="48" spans="1:8" ht="15.75" thickBot="1" x14ac:dyDescent="0.3">
      <c r="A48" t="s">
        <v>28</v>
      </c>
      <c r="B48" s="9">
        <f>CompetenciasDepartamentos!H2</f>
        <v>0.06</v>
      </c>
      <c r="C48" s="9">
        <f>CompetenciasDepartamentos!H3</f>
        <v>0.08</v>
      </c>
      <c r="D48" s="9">
        <f>CompetenciasDepartamentos!H4</f>
        <v>0.03</v>
      </c>
      <c r="E48" s="9">
        <f>CompetenciasDepartamentos!H5</f>
        <v>0.03</v>
      </c>
      <c r="F48" s="9">
        <f>CompetenciasDepartamentos!H6</f>
        <v>0.1</v>
      </c>
      <c r="G48" s="9">
        <f>CompetenciasDepartamentos!H7</f>
        <v>0.1</v>
      </c>
      <c r="H48" s="6"/>
    </row>
    <row r="49" spans="1:8" ht="16.5" thickBot="1" x14ac:dyDescent="0.3">
      <c r="A49" s="20" t="s">
        <v>29</v>
      </c>
      <c r="B49" s="25">
        <v>6</v>
      </c>
      <c r="C49" s="25">
        <v>6</v>
      </c>
      <c r="D49" s="25">
        <v>6</v>
      </c>
      <c r="E49" s="25">
        <v>5</v>
      </c>
      <c r="F49" s="25">
        <v>6</v>
      </c>
      <c r="G49" s="25">
        <v>6.3</v>
      </c>
      <c r="H49" s="21">
        <f>B49*B47+C49*C47+D49*D47+E49*E47+F49*F47+G49*G47</f>
        <v>5.9196428571428577</v>
      </c>
    </row>
    <row r="50" spans="1:8" hidden="1" x14ac:dyDescent="0.25">
      <c r="A50" s="1"/>
      <c r="B50" s="2">
        <f>IF(ISBLANK(B49),0,B48*B$2)</f>
        <v>6.6666666666666662E-3</v>
      </c>
      <c r="C50" s="2">
        <f t="shared" ref="C50:G50" si="14">IF(ISBLANK(C49),0,C48*C$2)</f>
        <v>8.8888888888888889E-3</v>
      </c>
      <c r="D50" s="2">
        <f t="shared" si="14"/>
        <v>3.3333333333333331E-3</v>
      </c>
      <c r="E50" s="2">
        <f t="shared" si="14"/>
        <v>9.9999999999999985E-3</v>
      </c>
      <c r="F50" s="2">
        <f t="shared" si="14"/>
        <v>1.6666666666666666E-2</v>
      </c>
      <c r="G50" s="2">
        <f t="shared" si="14"/>
        <v>1.6666666666666666E-2</v>
      </c>
      <c r="H50" s="2">
        <f>SUM(B50:G50)</f>
        <v>6.222222222222222E-2</v>
      </c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4"/>
      <c r="C53" s="14"/>
      <c r="D53" s="14"/>
      <c r="E53" s="14"/>
      <c r="F53" s="14"/>
      <c r="G53" s="14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</sheetData>
  <mergeCells count="14">
    <mergeCell ref="A18:H18"/>
    <mergeCell ref="A3:H3"/>
    <mergeCell ref="A4:H4"/>
    <mergeCell ref="A10:H10"/>
    <mergeCell ref="A11:H11"/>
    <mergeCell ref="A17:H17"/>
    <mergeCell ref="A45:H45"/>
    <mergeCell ref="A46:H46"/>
    <mergeCell ref="A24:H24"/>
    <mergeCell ref="A25:H25"/>
    <mergeCell ref="A31:H31"/>
    <mergeCell ref="A32:H32"/>
    <mergeCell ref="A38:H38"/>
    <mergeCell ref="A39:H39"/>
  </mergeCells>
  <conditionalFormatting sqref="H7">
    <cfRule type="cellIs" dxfId="13" priority="7" operator="lessThan">
      <formula>5</formula>
    </cfRule>
  </conditionalFormatting>
  <conditionalFormatting sqref="H14">
    <cfRule type="cellIs" dxfId="12" priority="6" operator="lessThan">
      <formula>5</formula>
    </cfRule>
  </conditionalFormatting>
  <conditionalFormatting sqref="H21">
    <cfRule type="cellIs" dxfId="11" priority="5" operator="lessThan">
      <formula>5</formula>
    </cfRule>
  </conditionalFormatting>
  <conditionalFormatting sqref="H28">
    <cfRule type="cellIs" dxfId="10" priority="4" operator="lessThan">
      <formula>5</formula>
    </cfRule>
  </conditionalFormatting>
  <conditionalFormatting sqref="H35">
    <cfRule type="cellIs" dxfId="9" priority="3" operator="lessThan">
      <formula>5</formula>
    </cfRule>
  </conditionalFormatting>
  <conditionalFormatting sqref="H42">
    <cfRule type="cellIs" dxfId="8" priority="2" operator="lessThan">
      <formula>5</formula>
    </cfRule>
  </conditionalFormatting>
  <conditionalFormatting sqref="H49">
    <cfRule type="cellIs" dxfId="7" priority="1" operator="lessThan">
      <formula>5</formula>
    </cfRule>
  </conditionalFormatting>
  <pageMargins left="0.25" right="0.25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zoomScale="65" zoomScaleNormal="65" workbookViewId="0">
      <selection activeCell="C40" sqref="C40"/>
    </sheetView>
  </sheetViews>
  <sheetFormatPr baseColWidth="10" defaultRowHeight="15" x14ac:dyDescent="0.25"/>
  <cols>
    <col min="1" max="1" width="61.28515625" customWidth="1"/>
    <col min="2" max="2" width="14.42578125" customWidth="1"/>
    <col min="3" max="3" width="10.42578125" customWidth="1"/>
    <col min="4" max="4" width="10.5703125" customWidth="1"/>
    <col min="5" max="5" width="12.42578125" customWidth="1"/>
    <col min="6" max="6" width="22" customWidth="1"/>
    <col min="7" max="7" width="17.5703125" customWidth="1"/>
    <col min="8" max="8" width="11.28515625" customWidth="1"/>
    <col min="9" max="10" width="5.85546875" customWidth="1"/>
  </cols>
  <sheetData>
    <row r="1" spans="1:8" ht="45" x14ac:dyDescent="0.25">
      <c r="A1" s="28" t="s">
        <v>35</v>
      </c>
      <c r="B1" s="8" t="s">
        <v>23</v>
      </c>
      <c r="C1" s="8" t="s">
        <v>24</v>
      </c>
      <c r="D1" s="8" t="s">
        <v>25</v>
      </c>
      <c r="E1" s="8" t="s">
        <v>30</v>
      </c>
      <c r="F1" s="8" t="s">
        <v>36</v>
      </c>
      <c r="G1" s="8" t="s">
        <v>37</v>
      </c>
      <c r="H1" s="8" t="s">
        <v>1</v>
      </c>
    </row>
    <row r="2" spans="1:8" ht="17.25" customHeight="1" x14ac:dyDescent="0.25">
      <c r="A2" s="2" t="s">
        <v>26</v>
      </c>
      <c r="B2" s="23">
        <f>1/9</f>
        <v>0.1111111111111111</v>
      </c>
      <c r="C2" s="23">
        <f t="shared" ref="C2:D2" si="0">1/9</f>
        <v>0.1111111111111111</v>
      </c>
      <c r="D2" s="23">
        <f t="shared" si="0"/>
        <v>0.1111111111111111</v>
      </c>
      <c r="E2" s="23">
        <f>1/3</f>
        <v>0.33333333333333331</v>
      </c>
      <c r="F2" s="23">
        <f>1/6</f>
        <v>0.16666666666666666</v>
      </c>
      <c r="G2" s="23">
        <f>1/6</f>
        <v>0.16666666666666666</v>
      </c>
      <c r="H2" s="18">
        <f>SUM(B2:G2)</f>
        <v>0.99999999999999989</v>
      </c>
    </row>
    <row r="3" spans="1:8" ht="17.25" customHeight="1" x14ac:dyDescent="0.25">
      <c r="A3" s="33" t="s">
        <v>2</v>
      </c>
      <c r="B3" s="34"/>
      <c r="C3" s="34"/>
      <c r="D3" s="34"/>
      <c r="E3" s="34"/>
      <c r="F3" s="34"/>
      <c r="G3" s="34"/>
      <c r="H3" s="34"/>
    </row>
    <row r="4" spans="1:8" ht="30" customHeight="1" x14ac:dyDescent="0.25">
      <c r="A4" s="31" t="s">
        <v>12</v>
      </c>
      <c r="B4" s="32"/>
      <c r="C4" s="32"/>
      <c r="D4" s="32"/>
      <c r="E4" s="32"/>
      <c r="F4" s="32"/>
      <c r="G4" s="32"/>
      <c r="H4" s="32"/>
    </row>
    <row r="5" spans="1:8" x14ac:dyDescent="0.25">
      <c r="A5" s="7" t="s">
        <v>27</v>
      </c>
      <c r="B5" s="3">
        <f>IF($H8=0,0,B8/$H8)</f>
        <v>0.25210084033613445</v>
      </c>
      <c r="C5" s="3">
        <f t="shared" ref="C5:G5" si="1">IF($H8=0,0,C8/$H8)</f>
        <v>0.24369747899159666</v>
      </c>
      <c r="D5" s="3">
        <f t="shared" si="1"/>
        <v>0.25210084033613445</v>
      </c>
      <c r="E5" s="3">
        <f t="shared" si="1"/>
        <v>0.12605042016806722</v>
      </c>
      <c r="F5" s="3">
        <f t="shared" si="1"/>
        <v>6.3025210084033612E-2</v>
      </c>
      <c r="G5" s="3">
        <f t="shared" si="1"/>
        <v>6.3025210084033612E-2</v>
      </c>
      <c r="H5" s="4">
        <f>SUM(B5:G5)</f>
        <v>1</v>
      </c>
    </row>
    <row r="6" spans="1:8" ht="15.75" thickBot="1" x14ac:dyDescent="0.3">
      <c r="A6" t="s">
        <v>28</v>
      </c>
      <c r="B6" s="9">
        <f>CompetenciasDepartamentos!B2</f>
        <v>0.6</v>
      </c>
      <c r="C6" s="9">
        <f>CompetenciasDepartamentos!B3</f>
        <v>0.57999999999999996</v>
      </c>
      <c r="D6" s="9">
        <f>CompetenciasDepartamentos!B4</f>
        <v>0.6</v>
      </c>
      <c r="E6" s="9">
        <f>CompetenciasDepartamentos!B5</f>
        <v>0.1</v>
      </c>
      <c r="F6" s="9">
        <f>CompetenciasDepartamentos!B6</f>
        <v>0.1</v>
      </c>
      <c r="G6" s="9">
        <f>CompetenciasDepartamentos!B7</f>
        <v>0.1</v>
      </c>
      <c r="H6" s="4"/>
    </row>
    <row r="7" spans="1:8" ht="16.5" thickBot="1" x14ac:dyDescent="0.3">
      <c r="A7" s="20" t="s">
        <v>29</v>
      </c>
      <c r="B7" s="24">
        <v>6</v>
      </c>
      <c r="C7" s="24">
        <v>6</v>
      </c>
      <c r="D7" s="24">
        <v>6</v>
      </c>
      <c r="E7" s="24">
        <v>4</v>
      </c>
      <c r="F7" s="24">
        <v>6</v>
      </c>
      <c r="G7" s="24">
        <v>6.5</v>
      </c>
      <c r="H7" s="21">
        <f>B7*B5+C7*C5+D7*D5+E7*E5+F7*F5+G7*G5</f>
        <v>5.7794117647058831</v>
      </c>
    </row>
    <row r="8" spans="1:8" hidden="1" x14ac:dyDescent="0.25">
      <c r="A8" s="1"/>
      <c r="B8" s="19">
        <f t="shared" ref="B8:G8" si="2">IF(ISBLANK(B7),0,B6*B$2)</f>
        <v>6.6666666666666666E-2</v>
      </c>
      <c r="C8" s="19">
        <f t="shared" si="2"/>
        <v>6.4444444444444443E-2</v>
      </c>
      <c r="D8" s="19">
        <f t="shared" si="2"/>
        <v>6.6666666666666666E-2</v>
      </c>
      <c r="E8" s="19">
        <f t="shared" si="2"/>
        <v>3.3333333333333333E-2</v>
      </c>
      <c r="F8" s="19">
        <f t="shared" si="2"/>
        <v>1.6666666666666666E-2</v>
      </c>
      <c r="G8" s="19">
        <f t="shared" si="2"/>
        <v>1.6666666666666666E-2</v>
      </c>
      <c r="H8" s="19">
        <f>SUM(B8:G8)</f>
        <v>0.26444444444444443</v>
      </c>
    </row>
    <row r="9" spans="1:8" x14ac:dyDescent="0.25">
      <c r="A9" s="1"/>
      <c r="B9" s="22"/>
      <c r="C9" s="22"/>
      <c r="D9" s="22"/>
      <c r="E9" s="22"/>
      <c r="F9" s="22"/>
      <c r="G9" s="22"/>
      <c r="H9" s="22"/>
    </row>
    <row r="10" spans="1:8" x14ac:dyDescent="0.25">
      <c r="A10" s="33" t="s">
        <v>3</v>
      </c>
      <c r="B10" s="34"/>
      <c r="C10" s="34"/>
      <c r="D10" s="34"/>
      <c r="E10" s="34"/>
      <c r="F10" s="34"/>
      <c r="G10" s="34"/>
      <c r="H10" s="34"/>
    </row>
    <row r="11" spans="1:8" ht="46.5" customHeight="1" x14ac:dyDescent="0.25">
      <c r="A11" s="31" t="s">
        <v>13</v>
      </c>
      <c r="B11" s="32"/>
      <c r="C11" s="32"/>
      <c r="D11" s="32"/>
      <c r="E11" s="32"/>
      <c r="F11" s="32"/>
      <c r="G11" s="32"/>
      <c r="H11" s="32"/>
    </row>
    <row r="12" spans="1:8" ht="15.75" customHeight="1" x14ac:dyDescent="0.25">
      <c r="A12" s="7" t="s">
        <v>27</v>
      </c>
      <c r="B12" s="3">
        <f>IF($H15=0,0,B15/$H15)</f>
        <v>8.1632653061224497E-3</v>
      </c>
      <c r="C12" s="3">
        <f t="shared" ref="C12:G12" si="3">IF($H15=0,0,C15/$H15)</f>
        <v>8.1632653061224497E-3</v>
      </c>
      <c r="D12" s="3">
        <f t="shared" si="3"/>
        <v>4.0816326530612249E-3</v>
      </c>
      <c r="E12" s="3">
        <f t="shared" si="3"/>
        <v>0.8571428571428571</v>
      </c>
      <c r="F12" s="3">
        <f t="shared" si="3"/>
        <v>6.1224489795918373E-2</v>
      </c>
      <c r="G12" s="3">
        <f t="shared" si="3"/>
        <v>6.1224489795918373E-2</v>
      </c>
      <c r="H12" s="4">
        <f>SUM(B12:G12)</f>
        <v>0.99999999999999989</v>
      </c>
    </row>
    <row r="13" spans="1:8" ht="15.75" thickBot="1" x14ac:dyDescent="0.3">
      <c r="A13" t="s">
        <v>28</v>
      </c>
      <c r="B13" s="9">
        <f>CompetenciasDepartamentos!C2</f>
        <v>0.02</v>
      </c>
      <c r="C13" s="9">
        <f>CompetenciasDepartamentos!C3</f>
        <v>0.02</v>
      </c>
      <c r="D13" s="9">
        <f>CompetenciasDepartamentos!C4</f>
        <v>0.01</v>
      </c>
      <c r="E13" s="9">
        <f>CompetenciasDepartamentos!C5</f>
        <v>0.7</v>
      </c>
      <c r="F13" s="9">
        <f>CompetenciasDepartamentos!C6</f>
        <v>0.1</v>
      </c>
      <c r="G13" s="9">
        <f>CompetenciasDepartamentos!C7</f>
        <v>0.1</v>
      </c>
      <c r="H13" s="6"/>
    </row>
    <row r="14" spans="1:8" ht="16.5" thickBot="1" x14ac:dyDescent="0.3">
      <c r="A14" s="20" t="s">
        <v>29</v>
      </c>
      <c r="B14" s="25">
        <v>6</v>
      </c>
      <c r="C14" s="25">
        <v>6</v>
      </c>
      <c r="D14" s="25">
        <v>6</v>
      </c>
      <c r="E14" s="25">
        <v>5</v>
      </c>
      <c r="F14" s="25">
        <v>6</v>
      </c>
      <c r="G14" s="25">
        <v>7.3</v>
      </c>
      <c r="H14" s="21">
        <f>B14*B12+C14*C12+D14*D12+E14*E12+F14*F12+G14*G12</f>
        <v>5.2224489795918361</v>
      </c>
    </row>
    <row r="15" spans="1:8" hidden="1" x14ac:dyDescent="0.25">
      <c r="A15" s="1"/>
      <c r="B15" s="19">
        <f>IF(ISBLANK(B14),0,B13*B$2)</f>
        <v>2.2222222222222222E-3</v>
      </c>
      <c r="C15" s="19">
        <f t="shared" ref="C15:G15" si="4">IF(ISBLANK(C14),0,C13*C$2)</f>
        <v>2.2222222222222222E-3</v>
      </c>
      <c r="D15" s="19">
        <f t="shared" si="4"/>
        <v>1.1111111111111111E-3</v>
      </c>
      <c r="E15" s="19">
        <f t="shared" si="4"/>
        <v>0.23333333333333331</v>
      </c>
      <c r="F15" s="19">
        <f t="shared" si="4"/>
        <v>1.6666666666666666E-2</v>
      </c>
      <c r="G15" s="19">
        <f t="shared" si="4"/>
        <v>1.6666666666666666E-2</v>
      </c>
      <c r="H15" s="2">
        <f>SUM(B15:G15)</f>
        <v>0.2722222222222222</v>
      </c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33" t="s">
        <v>4</v>
      </c>
      <c r="B17" s="34"/>
      <c r="C17" s="34"/>
      <c r="D17" s="34"/>
      <c r="E17" s="34"/>
      <c r="F17" s="34"/>
      <c r="G17" s="34"/>
      <c r="H17" s="34"/>
    </row>
    <row r="18" spans="1:8" ht="27.75" customHeight="1" x14ac:dyDescent="0.25">
      <c r="A18" s="31" t="s">
        <v>5</v>
      </c>
      <c r="B18" s="32"/>
      <c r="C18" s="32"/>
      <c r="D18" s="32"/>
      <c r="E18" s="32"/>
      <c r="F18" s="32"/>
      <c r="G18" s="32"/>
      <c r="H18" s="32"/>
    </row>
    <row r="19" spans="1:8" ht="17.25" customHeight="1" x14ac:dyDescent="0.25">
      <c r="A19" s="7" t="s">
        <v>27</v>
      </c>
      <c r="B19" s="3">
        <f>IF($H22=0,0,B22/$H22)</f>
        <v>0.11594202898550726</v>
      </c>
      <c r="C19" s="3">
        <f t="shared" ref="C19:G19" si="5">IF($H22=0,0,C22/$H22)</f>
        <v>0.11594202898550726</v>
      </c>
      <c r="D19" s="3">
        <f t="shared" si="5"/>
        <v>7.2463768115942032E-2</v>
      </c>
      <c r="E19" s="3">
        <f t="shared" si="5"/>
        <v>0.2608695652173913</v>
      </c>
      <c r="F19" s="3">
        <f t="shared" si="5"/>
        <v>0.21739130434782611</v>
      </c>
      <c r="G19" s="3">
        <f t="shared" si="5"/>
        <v>0.21739130434782611</v>
      </c>
      <c r="H19" s="4">
        <f>SUM(B19:G19)</f>
        <v>1.0000000000000002</v>
      </c>
    </row>
    <row r="20" spans="1:8" ht="15.75" thickBot="1" x14ac:dyDescent="0.3">
      <c r="A20" t="s">
        <v>28</v>
      </c>
      <c r="B20" s="9">
        <f>CompetenciasDepartamentos!D2</f>
        <v>0.08</v>
      </c>
      <c r="C20" s="9">
        <f>CompetenciasDepartamentos!D3</f>
        <v>0.08</v>
      </c>
      <c r="D20" s="9">
        <f>CompetenciasDepartamentos!D4</f>
        <v>0.05</v>
      </c>
      <c r="E20" s="9">
        <f>CompetenciasDepartamentos!D5</f>
        <v>0.06</v>
      </c>
      <c r="F20" s="9">
        <f>CompetenciasDepartamentos!D6</f>
        <v>0.1</v>
      </c>
      <c r="G20" s="9">
        <f>CompetenciasDepartamentos!D7</f>
        <v>0.1</v>
      </c>
      <c r="H20" s="6"/>
    </row>
    <row r="21" spans="1:8" ht="16.5" thickBot="1" x14ac:dyDescent="0.3">
      <c r="A21" s="20" t="s">
        <v>29</v>
      </c>
      <c r="B21" s="25">
        <v>6</v>
      </c>
      <c r="C21" s="25">
        <v>6</v>
      </c>
      <c r="D21" s="25">
        <v>6</v>
      </c>
      <c r="E21" s="25">
        <v>5</v>
      </c>
      <c r="F21" s="25">
        <v>6</v>
      </c>
      <c r="G21" s="25">
        <v>6.75</v>
      </c>
      <c r="H21" s="21">
        <f>B21*B19+C21*C19+D21*D19+E21*E19+F21*F19+G21*G19</f>
        <v>5.9021739130434785</v>
      </c>
    </row>
    <row r="22" spans="1:8" hidden="1" x14ac:dyDescent="0.25">
      <c r="A22" s="1"/>
      <c r="B22" s="19">
        <f>IF(ISBLANK(B21),0,B20*B$2)</f>
        <v>8.8888888888888889E-3</v>
      </c>
      <c r="C22" s="19">
        <f t="shared" ref="C22:G22" si="6">IF(ISBLANK(C21),0,C20*C$2)</f>
        <v>8.8888888888888889E-3</v>
      </c>
      <c r="D22" s="19">
        <f t="shared" si="6"/>
        <v>5.5555555555555558E-3</v>
      </c>
      <c r="E22" s="19">
        <f t="shared" si="6"/>
        <v>1.9999999999999997E-2</v>
      </c>
      <c r="F22" s="19">
        <f t="shared" si="6"/>
        <v>1.6666666666666666E-2</v>
      </c>
      <c r="G22" s="19">
        <f t="shared" si="6"/>
        <v>1.6666666666666666E-2</v>
      </c>
      <c r="H22" s="2">
        <f>SUM(B22:G22)</f>
        <v>7.6666666666666661E-2</v>
      </c>
    </row>
    <row r="23" spans="1:8" x14ac:dyDescent="0.25">
      <c r="A23" s="1"/>
      <c r="B23" s="5"/>
      <c r="C23" s="5"/>
      <c r="D23" s="5"/>
      <c r="E23" s="5"/>
      <c r="F23" s="5"/>
      <c r="G23" s="5"/>
      <c r="H23" s="5"/>
    </row>
    <row r="24" spans="1:8" x14ac:dyDescent="0.25">
      <c r="A24" s="33" t="s">
        <v>6</v>
      </c>
      <c r="B24" s="34"/>
      <c r="C24" s="34"/>
      <c r="D24" s="34"/>
      <c r="E24" s="34"/>
      <c r="F24" s="34"/>
      <c r="G24" s="34"/>
      <c r="H24" s="34"/>
    </row>
    <row r="25" spans="1:8" ht="30" customHeight="1" x14ac:dyDescent="0.25">
      <c r="A25" s="31" t="s">
        <v>14</v>
      </c>
      <c r="B25" s="32"/>
      <c r="C25" s="32"/>
      <c r="D25" s="32"/>
      <c r="E25" s="32"/>
      <c r="F25" s="32"/>
      <c r="G25" s="32"/>
      <c r="H25" s="32"/>
    </row>
    <row r="26" spans="1:8" ht="12.95" customHeight="1" x14ac:dyDescent="0.25">
      <c r="A26" s="7" t="s">
        <v>27</v>
      </c>
      <c r="B26" s="3">
        <f>IF($H29=0,0,B29/$H29)</f>
        <v>6.6115702479338859E-2</v>
      </c>
      <c r="C26" s="3">
        <f t="shared" ref="C26:G26" si="7">IF($H29=0,0,C29/$H29)</f>
        <v>6.6115702479338859E-2</v>
      </c>
      <c r="D26" s="3">
        <f t="shared" si="7"/>
        <v>0.12396694214876035</v>
      </c>
      <c r="E26" s="3">
        <f t="shared" si="7"/>
        <v>0.12396694214876035</v>
      </c>
      <c r="F26" s="3">
        <f t="shared" si="7"/>
        <v>0.30991735537190085</v>
      </c>
      <c r="G26" s="3">
        <f t="shared" si="7"/>
        <v>0.30991735537190085</v>
      </c>
      <c r="H26" s="4">
        <f>SUM(B26:G26)</f>
        <v>1</v>
      </c>
    </row>
    <row r="27" spans="1:8" ht="15.75" thickBot="1" x14ac:dyDescent="0.3">
      <c r="A27" t="s">
        <v>28</v>
      </c>
      <c r="B27" s="9">
        <f>CompetenciasDepartamentos!E2</f>
        <v>0.08</v>
      </c>
      <c r="C27" s="9">
        <f>CompetenciasDepartamentos!E3</f>
        <v>0.08</v>
      </c>
      <c r="D27" s="9">
        <f>CompetenciasDepartamentos!E4</f>
        <v>0.15</v>
      </c>
      <c r="E27" s="9">
        <f>CompetenciasDepartamentos!E5</f>
        <v>0.05</v>
      </c>
      <c r="F27" s="9">
        <f>CompetenciasDepartamentos!E6</f>
        <v>0.25</v>
      </c>
      <c r="G27" s="9">
        <f>CompetenciasDepartamentos!E7</f>
        <v>0.25</v>
      </c>
      <c r="H27" s="6"/>
    </row>
    <row r="28" spans="1:8" ht="16.5" thickBot="1" x14ac:dyDescent="0.3">
      <c r="A28" s="20" t="s">
        <v>29</v>
      </c>
      <c r="B28" s="25">
        <v>7</v>
      </c>
      <c r="C28" s="25">
        <v>7</v>
      </c>
      <c r="D28" s="25">
        <v>7</v>
      </c>
      <c r="E28" s="25">
        <v>4</v>
      </c>
      <c r="F28" s="25">
        <v>7</v>
      </c>
      <c r="G28" s="25">
        <v>6.8</v>
      </c>
      <c r="H28" s="21">
        <f>B28*B26+C28*C26+D28*D26+E28*E26+F28*F26+G28*G26</f>
        <v>6.5661157024793404</v>
      </c>
    </row>
    <row r="29" spans="1:8" hidden="1" x14ac:dyDescent="0.25">
      <c r="A29" s="1"/>
      <c r="B29" s="2">
        <f t="shared" ref="B29:G29" si="8">IF(ISBLANK(B28),0,B27*B$2)</f>
        <v>8.8888888888888889E-3</v>
      </c>
      <c r="C29" s="2">
        <f t="shared" si="8"/>
        <v>8.8888888888888889E-3</v>
      </c>
      <c r="D29" s="2">
        <f t="shared" si="8"/>
        <v>1.6666666666666666E-2</v>
      </c>
      <c r="E29" s="2">
        <f t="shared" si="8"/>
        <v>1.6666666666666666E-2</v>
      </c>
      <c r="F29" s="2">
        <f t="shared" si="8"/>
        <v>4.1666666666666664E-2</v>
      </c>
      <c r="G29" s="2">
        <f t="shared" si="8"/>
        <v>4.1666666666666664E-2</v>
      </c>
      <c r="H29" s="2">
        <f>SUM(B29:G29)</f>
        <v>0.13444444444444442</v>
      </c>
    </row>
    <row r="30" spans="1:8" x14ac:dyDescent="0.25">
      <c r="A30" s="1"/>
      <c r="B30" s="5"/>
      <c r="C30" s="5"/>
      <c r="D30" s="5"/>
      <c r="E30" s="5"/>
      <c r="F30" s="5"/>
      <c r="G30" s="5"/>
      <c r="H30" s="5"/>
    </row>
    <row r="31" spans="1:8" x14ac:dyDescent="0.25">
      <c r="A31" s="33" t="s">
        <v>7</v>
      </c>
      <c r="B31" s="34"/>
      <c r="C31" s="34"/>
      <c r="D31" s="34"/>
      <c r="E31" s="34"/>
      <c r="F31" s="34"/>
      <c r="G31" s="34"/>
      <c r="H31" s="34"/>
    </row>
    <row r="32" spans="1:8" ht="45.75" customHeight="1" x14ac:dyDescent="0.25">
      <c r="A32" s="31" t="s">
        <v>15</v>
      </c>
      <c r="B32" s="32"/>
      <c r="C32" s="32"/>
      <c r="D32" s="32"/>
      <c r="E32" s="32"/>
      <c r="F32" s="32"/>
      <c r="G32" s="32"/>
      <c r="H32" s="32"/>
    </row>
    <row r="33" spans="1:8" ht="17.25" customHeight="1" x14ac:dyDescent="0.25">
      <c r="A33" s="7" t="s">
        <v>27</v>
      </c>
      <c r="B33" s="3">
        <f>IF($H36=0,0,B36/$H36)</f>
        <v>0.12307692307692308</v>
      </c>
      <c r="C33" s="3">
        <f t="shared" ref="C33:G33" si="9">IF($H36=0,0,C36/$H36)</f>
        <v>0.12307692307692308</v>
      </c>
      <c r="D33" s="3">
        <f t="shared" si="9"/>
        <v>0.15384615384615385</v>
      </c>
      <c r="E33" s="3">
        <f t="shared" si="9"/>
        <v>0.13846153846153844</v>
      </c>
      <c r="F33" s="3">
        <f t="shared" si="9"/>
        <v>0.23076923076923078</v>
      </c>
      <c r="G33" s="3">
        <f t="shared" si="9"/>
        <v>0.23076923076923078</v>
      </c>
      <c r="H33" s="4">
        <f>SUM(B33:G33)</f>
        <v>1</v>
      </c>
    </row>
    <row r="34" spans="1:8" ht="15.75" thickBot="1" x14ac:dyDescent="0.3">
      <c r="A34" t="s">
        <v>28</v>
      </c>
      <c r="B34" s="9">
        <f>CompetenciasDepartamentos!F2</f>
        <v>0.08</v>
      </c>
      <c r="C34" s="9">
        <f>CompetenciasDepartamentos!F3</f>
        <v>0.08</v>
      </c>
      <c r="D34" s="9">
        <f>CompetenciasDepartamentos!F4</f>
        <v>0.1</v>
      </c>
      <c r="E34" s="9">
        <f>CompetenciasDepartamentos!F5</f>
        <v>0.03</v>
      </c>
      <c r="F34" s="9">
        <f>CompetenciasDepartamentos!F6</f>
        <v>0.1</v>
      </c>
      <c r="G34" s="9">
        <f>CompetenciasDepartamentos!F7</f>
        <v>0.1</v>
      </c>
      <c r="H34" s="6"/>
    </row>
    <row r="35" spans="1:8" ht="16.5" thickBot="1" x14ac:dyDescent="0.3">
      <c r="A35" s="20" t="s">
        <v>29</v>
      </c>
      <c r="B35" s="25">
        <v>6</v>
      </c>
      <c r="C35" s="25">
        <v>6</v>
      </c>
      <c r="D35" s="25">
        <v>6</v>
      </c>
      <c r="E35" s="25">
        <v>7</v>
      </c>
      <c r="F35" s="25">
        <v>6</v>
      </c>
      <c r="G35" s="25">
        <v>9.5</v>
      </c>
      <c r="H35" s="21">
        <f>B35*B33+C35*C33+D35*D33+E35*E33+F35*F33+G35*G33</f>
        <v>6.9461538461538472</v>
      </c>
    </row>
    <row r="36" spans="1:8" hidden="1" x14ac:dyDescent="0.25">
      <c r="A36" s="1"/>
      <c r="B36" s="2">
        <f t="shared" ref="B36:G36" si="10">IF(ISBLANK(B35),0,B34*B$2)</f>
        <v>8.8888888888888889E-3</v>
      </c>
      <c r="C36" s="2">
        <f t="shared" si="10"/>
        <v>8.8888888888888889E-3</v>
      </c>
      <c r="D36" s="2">
        <f t="shared" si="10"/>
        <v>1.1111111111111112E-2</v>
      </c>
      <c r="E36" s="2">
        <f t="shared" si="10"/>
        <v>9.9999999999999985E-3</v>
      </c>
      <c r="F36" s="2">
        <f t="shared" si="10"/>
        <v>1.6666666666666666E-2</v>
      </c>
      <c r="G36" s="2">
        <f t="shared" si="10"/>
        <v>1.6666666666666666E-2</v>
      </c>
      <c r="H36" s="2">
        <f>SUM(B36:G36)</f>
        <v>7.2222222222222215E-2</v>
      </c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33" t="s">
        <v>8</v>
      </c>
      <c r="B38" s="34"/>
      <c r="C38" s="34"/>
      <c r="D38" s="34"/>
      <c r="E38" s="34"/>
      <c r="F38" s="34"/>
      <c r="G38" s="34"/>
      <c r="H38" s="34"/>
    </row>
    <row r="39" spans="1:8" ht="32.25" customHeight="1" x14ac:dyDescent="0.25">
      <c r="A39" s="31" t="s">
        <v>9</v>
      </c>
      <c r="B39" s="32"/>
      <c r="C39" s="32"/>
      <c r="D39" s="32"/>
      <c r="E39" s="32"/>
      <c r="F39" s="32"/>
      <c r="G39" s="32"/>
      <c r="H39" s="32"/>
    </row>
    <row r="40" spans="1:8" ht="16.7" customHeight="1" x14ac:dyDescent="0.25">
      <c r="A40" s="7" t="s">
        <v>27</v>
      </c>
      <c r="B40" s="3">
        <f>IF($H43=0,0,B43/$H43)</f>
        <v>7.5471698113207558E-2</v>
      </c>
      <c r="C40" s="3">
        <f t="shared" ref="C40:G40" si="11">IF($H43=0,0,C43/$H43)</f>
        <v>7.5471698113207558E-2</v>
      </c>
      <c r="D40" s="3">
        <f t="shared" si="11"/>
        <v>5.6603773584905669E-2</v>
      </c>
      <c r="E40" s="3">
        <f t="shared" si="11"/>
        <v>8.4905660377358486E-2</v>
      </c>
      <c r="F40" s="3">
        <f t="shared" si="11"/>
        <v>0.35377358490566041</v>
      </c>
      <c r="G40" s="3">
        <f t="shared" si="11"/>
        <v>0.35377358490566041</v>
      </c>
      <c r="H40" s="4">
        <f>SUM(B40:G40)</f>
        <v>1.0000000000000002</v>
      </c>
    </row>
    <row r="41" spans="1:8" ht="15.75" thickBot="1" x14ac:dyDescent="0.3">
      <c r="A41" t="s">
        <v>28</v>
      </c>
      <c r="B41" s="9">
        <f>CompetenciasDepartamentos!G2</f>
        <v>0.08</v>
      </c>
      <c r="C41" s="9">
        <f>CompetenciasDepartamentos!G3</f>
        <v>0.08</v>
      </c>
      <c r="D41" s="9">
        <f>CompetenciasDepartamentos!G4</f>
        <v>0.06</v>
      </c>
      <c r="E41" s="9">
        <f>CompetenciasDepartamentos!G5</f>
        <v>0.03</v>
      </c>
      <c r="F41" s="9">
        <f>CompetenciasDepartamentos!G6</f>
        <v>0.25</v>
      </c>
      <c r="G41" s="9">
        <f>CompetenciasDepartamentos!G7</f>
        <v>0.25</v>
      </c>
      <c r="H41" s="6"/>
    </row>
    <row r="42" spans="1:8" ht="16.5" thickBot="1" x14ac:dyDescent="0.3">
      <c r="A42" s="20" t="s">
        <v>29</v>
      </c>
      <c r="B42" s="25">
        <v>6</v>
      </c>
      <c r="C42" s="25">
        <v>6</v>
      </c>
      <c r="D42" s="25">
        <v>6</v>
      </c>
      <c r="E42" s="25">
        <v>4</v>
      </c>
      <c r="F42" s="25">
        <v>6</v>
      </c>
      <c r="G42" s="25">
        <v>6.6</v>
      </c>
      <c r="H42" s="21">
        <f>B42*B40+C42*C40+D42*D40+E42*E40+F42*F40+G42*G40</f>
        <v>6.0424528301886795</v>
      </c>
    </row>
    <row r="43" spans="1:8" hidden="1" x14ac:dyDescent="0.25">
      <c r="A43" s="1"/>
      <c r="B43" s="2">
        <f t="shared" ref="B43:G43" si="12">IF(ISBLANK(B42),0,B41*B$2)</f>
        <v>8.8888888888888889E-3</v>
      </c>
      <c r="C43" s="2">
        <f t="shared" si="12"/>
        <v>8.8888888888888889E-3</v>
      </c>
      <c r="D43" s="2">
        <f t="shared" si="12"/>
        <v>6.6666666666666662E-3</v>
      </c>
      <c r="E43" s="2">
        <f t="shared" si="12"/>
        <v>9.9999999999999985E-3</v>
      </c>
      <c r="F43" s="2">
        <f t="shared" si="12"/>
        <v>4.1666666666666664E-2</v>
      </c>
      <c r="G43" s="2">
        <f t="shared" si="12"/>
        <v>4.1666666666666664E-2</v>
      </c>
      <c r="H43" s="2">
        <f>SUM(B43:G43)</f>
        <v>0.11777777777777776</v>
      </c>
    </row>
    <row r="44" spans="1:8" x14ac:dyDescent="0.25">
      <c r="A44" s="1"/>
      <c r="B44" s="5"/>
      <c r="C44" s="5"/>
      <c r="D44" s="5"/>
      <c r="E44" s="5"/>
      <c r="F44" s="5"/>
      <c r="G44" s="5"/>
      <c r="H44" s="5"/>
    </row>
    <row r="45" spans="1:8" x14ac:dyDescent="0.25">
      <c r="A45" s="33" t="s">
        <v>10</v>
      </c>
      <c r="B45" s="34"/>
      <c r="C45" s="34"/>
      <c r="D45" s="34"/>
      <c r="E45" s="34"/>
      <c r="F45" s="34"/>
      <c r="G45" s="34"/>
      <c r="H45" s="34"/>
    </row>
    <row r="46" spans="1:8" ht="31.5" customHeight="1" x14ac:dyDescent="0.25">
      <c r="A46" s="31" t="s">
        <v>11</v>
      </c>
      <c r="B46" s="32"/>
      <c r="C46" s="32"/>
      <c r="D46" s="32"/>
      <c r="E46" s="32"/>
      <c r="F46" s="32"/>
      <c r="G46" s="32"/>
      <c r="H46" s="32"/>
    </row>
    <row r="47" spans="1:8" ht="19.5" customHeight="1" x14ac:dyDescent="0.25">
      <c r="A47" s="7" t="s">
        <v>27</v>
      </c>
      <c r="B47" s="3">
        <f>IF($H50=0,0,B50/$H50)</f>
        <v>0.10714285714285714</v>
      </c>
      <c r="C47" s="3">
        <f t="shared" ref="C47:G47" si="13">IF($H50=0,0,C50/$H50)</f>
        <v>0.14285714285714285</v>
      </c>
      <c r="D47" s="3">
        <f t="shared" si="13"/>
        <v>5.3571428571428568E-2</v>
      </c>
      <c r="E47" s="3">
        <f t="shared" si="13"/>
        <v>0.1607142857142857</v>
      </c>
      <c r="F47" s="3">
        <f t="shared" si="13"/>
        <v>0.26785714285714285</v>
      </c>
      <c r="G47" s="3">
        <f t="shared" si="13"/>
        <v>0.26785714285714285</v>
      </c>
      <c r="H47" s="4">
        <f>SUM(B47:G47)</f>
        <v>1</v>
      </c>
    </row>
    <row r="48" spans="1:8" ht="15.75" thickBot="1" x14ac:dyDescent="0.3">
      <c r="A48" t="s">
        <v>28</v>
      </c>
      <c r="B48" s="9">
        <f>CompetenciasDepartamentos!H2</f>
        <v>0.06</v>
      </c>
      <c r="C48" s="9">
        <f>CompetenciasDepartamentos!H3</f>
        <v>0.08</v>
      </c>
      <c r="D48" s="9">
        <f>CompetenciasDepartamentos!H4</f>
        <v>0.03</v>
      </c>
      <c r="E48" s="9">
        <f>CompetenciasDepartamentos!H5</f>
        <v>0.03</v>
      </c>
      <c r="F48" s="9">
        <f>CompetenciasDepartamentos!H6</f>
        <v>0.1</v>
      </c>
      <c r="G48" s="9">
        <f>CompetenciasDepartamentos!H7</f>
        <v>0.1</v>
      </c>
      <c r="H48" s="6"/>
    </row>
    <row r="49" spans="1:8" ht="16.5" thickBot="1" x14ac:dyDescent="0.3">
      <c r="A49" s="20" t="s">
        <v>29</v>
      </c>
      <c r="B49" s="25">
        <v>7</v>
      </c>
      <c r="C49" s="25">
        <v>7</v>
      </c>
      <c r="D49" s="25">
        <v>7</v>
      </c>
      <c r="E49" s="25">
        <v>4</v>
      </c>
      <c r="F49" s="25">
        <v>7</v>
      </c>
      <c r="G49" s="25">
        <v>7.3</v>
      </c>
      <c r="H49" s="21">
        <f>B49*B47+C49*C47+D49*D47+E49*E47+F49*F47+G49*G47</f>
        <v>6.5982142857142847</v>
      </c>
    </row>
    <row r="50" spans="1:8" hidden="1" x14ac:dyDescent="0.25">
      <c r="A50" s="1"/>
      <c r="B50" s="2">
        <f>IF(ISBLANK(B49),0,B48*B$2)</f>
        <v>6.6666666666666662E-3</v>
      </c>
      <c r="C50" s="2">
        <f t="shared" ref="C50:G50" si="14">IF(ISBLANK(C49),0,C48*C$2)</f>
        <v>8.8888888888888889E-3</v>
      </c>
      <c r="D50" s="2">
        <f t="shared" si="14"/>
        <v>3.3333333333333331E-3</v>
      </c>
      <c r="E50" s="2">
        <f t="shared" si="14"/>
        <v>9.9999999999999985E-3</v>
      </c>
      <c r="F50" s="2">
        <f t="shared" si="14"/>
        <v>1.6666666666666666E-2</v>
      </c>
      <c r="G50" s="2">
        <f t="shared" si="14"/>
        <v>1.6666666666666666E-2</v>
      </c>
      <c r="H50" s="2">
        <f>SUM(B50:G50)</f>
        <v>6.222222222222222E-2</v>
      </c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4"/>
      <c r="C53" s="14"/>
      <c r="D53" s="14"/>
      <c r="E53" s="14"/>
      <c r="F53" s="14"/>
      <c r="G53" s="14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</sheetData>
  <mergeCells count="14">
    <mergeCell ref="A18:H18"/>
    <mergeCell ref="A3:H3"/>
    <mergeCell ref="A4:H4"/>
    <mergeCell ref="A10:H10"/>
    <mergeCell ref="A11:H11"/>
    <mergeCell ref="A17:H17"/>
    <mergeCell ref="A45:H45"/>
    <mergeCell ref="A46:H46"/>
    <mergeCell ref="A24:H24"/>
    <mergeCell ref="A25:H25"/>
    <mergeCell ref="A31:H31"/>
    <mergeCell ref="A32:H32"/>
    <mergeCell ref="A38:H38"/>
    <mergeCell ref="A39:H39"/>
  </mergeCells>
  <conditionalFormatting sqref="H7">
    <cfRule type="cellIs" dxfId="6" priority="7" operator="lessThan">
      <formula>5</formula>
    </cfRule>
  </conditionalFormatting>
  <conditionalFormatting sqref="H14">
    <cfRule type="cellIs" dxfId="5" priority="6" operator="lessThan">
      <formula>5</formula>
    </cfRule>
  </conditionalFormatting>
  <conditionalFormatting sqref="H21">
    <cfRule type="cellIs" dxfId="4" priority="5" operator="lessThan">
      <formula>5</formula>
    </cfRule>
  </conditionalFormatting>
  <conditionalFormatting sqref="H28">
    <cfRule type="cellIs" dxfId="3" priority="4" operator="lessThan">
      <formula>5</formula>
    </cfRule>
  </conditionalFormatting>
  <conditionalFormatting sqref="H35">
    <cfRule type="cellIs" dxfId="2" priority="3" operator="lessThan">
      <formula>5</formula>
    </cfRule>
  </conditionalFormatting>
  <conditionalFormatting sqref="H42">
    <cfRule type="cellIs" dxfId="1" priority="2" operator="lessThan">
      <formula>5</formula>
    </cfRule>
  </conditionalFormatting>
  <conditionalFormatting sqref="H49">
    <cfRule type="cellIs" dxfId="0" priority="1" operator="lessThan">
      <formula>5</formula>
    </cfRule>
  </conditionalFormatting>
  <pageMargins left="0.25" right="0.25" top="0.75" bottom="0.75" header="0.3" footer="0.3"/>
  <pageSetup paperSize="9"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workbookViewId="0">
      <pane ySplit="1" topLeftCell="A2" activePane="bottomLeft" state="frozen"/>
      <selection pane="bottomLeft" activeCell="B2" sqref="B2"/>
    </sheetView>
  </sheetViews>
  <sheetFormatPr baseColWidth="10" defaultRowHeight="15" x14ac:dyDescent="0.25"/>
  <cols>
    <col min="1" max="1" width="14.85546875" customWidth="1"/>
    <col min="2" max="2" width="12.42578125" customWidth="1"/>
    <col min="3" max="3" width="19.140625" customWidth="1"/>
    <col min="4" max="4" width="16.85546875" customWidth="1"/>
    <col min="5" max="5" width="17.5703125" customWidth="1"/>
    <col min="6" max="6" width="19" customWidth="1"/>
    <col min="7" max="7" width="18.42578125" customWidth="1"/>
    <col min="8" max="8" width="17.5703125" customWidth="1"/>
    <col min="9" max="9" width="5.28515625" customWidth="1"/>
  </cols>
  <sheetData>
    <row r="1" spans="1:22" ht="63.75" x14ac:dyDescent="0.25">
      <c r="B1" s="11" t="s">
        <v>16</v>
      </c>
      <c r="C1" s="11" t="s">
        <v>17</v>
      </c>
      <c r="D1" s="11" t="s">
        <v>18</v>
      </c>
      <c r="E1" s="11" t="s">
        <v>19</v>
      </c>
      <c r="F1" s="11" t="s">
        <v>20</v>
      </c>
      <c r="G1" s="11" t="s">
        <v>21</v>
      </c>
      <c r="H1" s="11" t="s">
        <v>22</v>
      </c>
    </row>
    <row r="2" spans="1:22" ht="37.5" customHeight="1" x14ac:dyDescent="0.25">
      <c r="A2" s="30" t="s">
        <v>23</v>
      </c>
      <c r="B2" s="12">
        <v>0.6</v>
      </c>
      <c r="C2" s="12">
        <v>0.02</v>
      </c>
      <c r="D2" s="12">
        <v>0.08</v>
      </c>
      <c r="E2" s="12">
        <v>0.08</v>
      </c>
      <c r="F2" s="12">
        <v>0.08</v>
      </c>
      <c r="G2" s="12">
        <v>0.08</v>
      </c>
      <c r="H2" s="12">
        <v>0.06</v>
      </c>
      <c r="I2" s="12">
        <f>SUM(B2:H2)</f>
        <v>0.99999999999999978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2" ht="37.5" customHeight="1" x14ac:dyDescent="0.25">
      <c r="A3" s="30" t="s">
        <v>24</v>
      </c>
      <c r="B3" s="12">
        <v>0.57999999999999996</v>
      </c>
      <c r="C3" s="12">
        <v>0.02</v>
      </c>
      <c r="D3" s="12">
        <v>0.08</v>
      </c>
      <c r="E3" s="12">
        <v>0.08</v>
      </c>
      <c r="F3" s="12">
        <v>0.08</v>
      </c>
      <c r="G3" s="12">
        <v>0.08</v>
      </c>
      <c r="H3" s="12">
        <v>0.08</v>
      </c>
      <c r="I3" s="12">
        <f t="shared" ref="I3:I7" si="0">SUM(B3:H3)</f>
        <v>0.99999999999999978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ht="30" customHeight="1" x14ac:dyDescent="0.25">
      <c r="A4" s="30" t="s">
        <v>25</v>
      </c>
      <c r="B4" s="27">
        <v>0.6</v>
      </c>
      <c r="C4" s="27">
        <v>0.01</v>
      </c>
      <c r="D4" s="27">
        <v>0.05</v>
      </c>
      <c r="E4" s="27">
        <v>0.15</v>
      </c>
      <c r="F4" s="27">
        <v>0.1</v>
      </c>
      <c r="G4" s="27">
        <v>0.06</v>
      </c>
      <c r="H4" s="27">
        <v>0.03</v>
      </c>
      <c r="I4" s="12">
        <f t="shared" si="0"/>
        <v>1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37.5" customHeight="1" x14ac:dyDescent="0.25">
      <c r="A5" s="30" t="s">
        <v>0</v>
      </c>
      <c r="B5" s="12">
        <v>0.1</v>
      </c>
      <c r="C5" s="12">
        <v>0.7</v>
      </c>
      <c r="D5" s="12">
        <v>0.06</v>
      </c>
      <c r="E5" s="12">
        <v>0.05</v>
      </c>
      <c r="F5" s="12">
        <v>0.03</v>
      </c>
      <c r="G5" s="12">
        <v>0.03</v>
      </c>
      <c r="H5" s="12">
        <v>0.03</v>
      </c>
      <c r="I5" s="12">
        <f t="shared" si="0"/>
        <v>1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2" x14ac:dyDescent="0.25">
      <c r="A6" s="30" t="s">
        <v>36</v>
      </c>
      <c r="B6" s="12">
        <v>0.1</v>
      </c>
      <c r="C6" s="12">
        <v>0.1</v>
      </c>
      <c r="D6" s="12">
        <v>0.1</v>
      </c>
      <c r="E6" s="12">
        <v>0.25</v>
      </c>
      <c r="F6" s="12">
        <v>0.1</v>
      </c>
      <c r="G6" s="12">
        <v>0.25</v>
      </c>
      <c r="H6" s="12">
        <v>0.1</v>
      </c>
      <c r="I6" s="12">
        <f t="shared" si="0"/>
        <v>1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37.5" customHeight="1" x14ac:dyDescent="0.25">
      <c r="A7" s="30" t="s">
        <v>37</v>
      </c>
      <c r="B7" s="12">
        <v>0.1</v>
      </c>
      <c r="C7" s="12">
        <v>0.1</v>
      </c>
      <c r="D7" s="12">
        <v>0.1</v>
      </c>
      <c r="E7" s="12">
        <v>0.25</v>
      </c>
      <c r="F7" s="12">
        <v>0.1</v>
      </c>
      <c r="G7" s="12">
        <v>0.25</v>
      </c>
      <c r="H7" s="12">
        <v>0.1</v>
      </c>
      <c r="I7" s="12">
        <f t="shared" si="0"/>
        <v>1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37.5" customHeight="1" x14ac:dyDescent="0.25">
      <c r="A8" s="10"/>
      <c r="B8" s="13"/>
      <c r="C8" s="13"/>
      <c r="D8" s="13"/>
      <c r="E8" s="13"/>
      <c r="F8" s="13"/>
      <c r="G8" s="13"/>
      <c r="H8" s="13"/>
      <c r="I8" s="13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37.5" customHeight="1" x14ac:dyDescent="0.25">
      <c r="A9" s="10"/>
      <c r="B9" s="13"/>
      <c r="C9" s="13"/>
      <c r="D9" s="13"/>
      <c r="E9" s="13"/>
      <c r="F9" s="13"/>
      <c r="G9" s="13"/>
      <c r="H9" s="13"/>
      <c r="I9" s="13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37.5" customHeight="1" x14ac:dyDescent="0.25">
      <c r="A10" s="10"/>
      <c r="B10" s="13"/>
      <c r="C10" s="13"/>
      <c r="D10" s="13"/>
      <c r="E10" s="13"/>
      <c r="F10" s="13"/>
      <c r="G10" s="13"/>
      <c r="H10" s="13"/>
      <c r="I10" s="13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37.5" customHeight="1" x14ac:dyDescent="0.25">
      <c r="A11" s="10"/>
      <c r="B11" s="13"/>
      <c r="C11" s="13"/>
      <c r="D11" s="13"/>
      <c r="E11" s="13"/>
      <c r="F11" s="13"/>
      <c r="G11" s="13"/>
      <c r="H11" s="13"/>
      <c r="I11" s="13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37.5" customHeight="1" x14ac:dyDescent="0.25">
      <c r="A12" s="10"/>
      <c r="B12" s="13"/>
      <c r="C12" s="13"/>
      <c r="D12" s="13"/>
      <c r="E12" s="13"/>
      <c r="F12" s="13"/>
      <c r="G12" s="13"/>
      <c r="H12" s="13"/>
      <c r="I12" s="13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37.5" customHeight="1" x14ac:dyDescent="0.25">
      <c r="A13" s="10"/>
      <c r="B13" s="13"/>
      <c r="C13" s="13"/>
      <c r="D13" s="13"/>
      <c r="E13" s="13"/>
      <c r="F13" s="13"/>
      <c r="G13" s="13"/>
      <c r="H13" s="13"/>
      <c r="I13" s="13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ht="37.5" customHeight="1" x14ac:dyDescent="0.25">
      <c r="A14" s="10"/>
      <c r="B14" s="13"/>
      <c r="C14" s="13"/>
      <c r="D14" s="13"/>
      <c r="E14" s="13"/>
      <c r="F14" s="13"/>
      <c r="G14" s="13"/>
      <c r="H14" s="13"/>
      <c r="I14" s="13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37.5" customHeight="1" x14ac:dyDescent="0.25">
      <c r="A15" s="10"/>
      <c r="B15" s="13"/>
      <c r="C15" s="13"/>
      <c r="D15" s="13"/>
      <c r="E15" s="13"/>
      <c r="F15" s="13"/>
      <c r="G15" s="13"/>
      <c r="H15" s="13"/>
      <c r="I15" s="13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ht="37.5" customHeight="1" x14ac:dyDescent="0.25">
      <c r="A16" s="10"/>
      <c r="B16" s="13"/>
      <c r="C16" s="13"/>
      <c r="D16" s="13"/>
      <c r="E16" s="13"/>
      <c r="F16" s="13"/>
      <c r="G16" s="13"/>
      <c r="H16" s="13"/>
      <c r="I16" s="13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37.5" customHeight="1" x14ac:dyDescent="0.25">
      <c r="A17" s="10"/>
      <c r="B17" s="13"/>
      <c r="C17" s="13"/>
      <c r="D17" s="13"/>
      <c r="E17" s="13"/>
      <c r="F17" s="13"/>
      <c r="G17" s="13"/>
      <c r="H17" s="13"/>
      <c r="I17" s="13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ht="37.5" customHeight="1" x14ac:dyDescent="0.25">
      <c r="A18" s="10"/>
      <c r="B18" s="13"/>
      <c r="C18" s="13"/>
      <c r="D18" s="13"/>
      <c r="E18" s="13"/>
      <c r="F18" s="13"/>
      <c r="G18" s="13"/>
      <c r="H18" s="13"/>
      <c r="I18" s="13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ht="37.5" customHeight="1" x14ac:dyDescent="0.25">
      <c r="A19" s="10"/>
      <c r="B19" s="13"/>
      <c r="C19" s="13"/>
      <c r="D19" s="13"/>
      <c r="E19" s="13"/>
      <c r="F19" s="13"/>
      <c r="G19" s="13"/>
      <c r="H19" s="13"/>
      <c r="I19" s="13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22" ht="37.5" customHeight="1" x14ac:dyDescent="0.25">
      <c r="A20" s="10"/>
      <c r="B20" s="13"/>
      <c r="C20" s="13"/>
      <c r="D20" s="13"/>
      <c r="E20" s="13"/>
      <c r="F20" s="13"/>
      <c r="G20" s="13"/>
      <c r="H20" s="13"/>
      <c r="I20" s="13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ht="37.5" customHeight="1" x14ac:dyDescent="0.25">
      <c r="A21" s="10"/>
      <c r="B21" s="13"/>
      <c r="C21" s="13"/>
      <c r="D21" s="13"/>
      <c r="E21" s="13"/>
      <c r="F21" s="13"/>
      <c r="G21" s="13"/>
      <c r="H21" s="13"/>
      <c r="I21" s="13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spans="1:22" ht="37.5" customHeight="1" x14ac:dyDescent="0.25">
      <c r="A22" s="10"/>
      <c r="B22" s="13"/>
      <c r="C22" s="13"/>
      <c r="D22" s="13"/>
      <c r="E22" s="13"/>
      <c r="F22" s="13"/>
      <c r="G22" s="13"/>
      <c r="H22" s="13"/>
      <c r="I22" s="13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</row>
    <row r="23" spans="1:22" ht="37.5" customHeight="1" x14ac:dyDescent="0.25">
      <c r="A23" s="10"/>
      <c r="B23" s="13"/>
      <c r="C23" s="13"/>
      <c r="D23" s="13"/>
      <c r="E23" s="13"/>
      <c r="F23" s="13"/>
      <c r="G23" s="13"/>
      <c r="H23" s="13"/>
      <c r="I23" s="13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5">
      <c r="A24" s="16"/>
      <c r="B24" s="16"/>
      <c r="C24" s="15"/>
      <c r="D24" s="15"/>
      <c r="E24" s="15"/>
      <c r="F24" s="15"/>
      <c r="G24" s="15"/>
      <c r="H24" s="15"/>
      <c r="I24" s="15"/>
    </row>
    <row r="25" spans="1:22" x14ac:dyDescent="0.25">
      <c r="A25" s="17"/>
      <c r="B25" s="1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Avaliación Competencias</vt:lpstr>
      <vt:lpstr>Alum1</vt:lpstr>
      <vt:lpstr>Alum2</vt:lpstr>
      <vt:lpstr>Alum3</vt:lpstr>
      <vt:lpstr>Alum4</vt:lpstr>
      <vt:lpstr>Alum5</vt:lpstr>
      <vt:lpstr>CompetenciasDepartamentos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Xunta</cp:lastModifiedBy>
  <cp:lastPrinted>2018-06-22T12:38:22Z</cp:lastPrinted>
  <dcterms:created xsi:type="dcterms:W3CDTF">2018-05-28T14:08:54Z</dcterms:created>
  <dcterms:modified xsi:type="dcterms:W3CDTF">2019-02-20T11:04:22Z</dcterms:modified>
</cp:coreProperties>
</file>